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2"/>
  </bookViews>
  <sheets>
    <sheet name="sua  mau an tuyen khong ro 9" sheetId="1" state="hidden" r:id="rId1"/>
    <sheet name="Sheet1" sheetId="2" r:id="rId2"/>
    <sheet name="Mẫu BC tiền theo CHV Mẫu 07" sheetId="3" r:id="rId3"/>
    <sheet name="Mẫu BC việc theo CHV Mẫu 06" sheetId="4" r:id="rId4"/>
  </sheets>
  <definedNames/>
  <calcPr fullCalcOnLoad="1"/>
</workbook>
</file>

<file path=xl/sharedStrings.xml><?xml version="1.0" encoding="utf-8"?>
<sst xmlns="http://schemas.openxmlformats.org/spreadsheetml/2006/main" count="294" uniqueCount="149">
  <si>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</si>
  <si>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</si>
  <si>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</si>
  <si>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</si>
  <si>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</si>
  <si>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</si>
  <si>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</si>
  <si>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</si>
  <si>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</si>
  <si>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</si>
  <si>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</si>
  <si>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</si>
  <si>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</si>
  <si>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</si>
  <si>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</si>
  <si>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</si>
  <si>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</si>
  <si>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</si>
  <si>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</si>
  <si>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</si>
  <si>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</si>
  <si>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</si>
  <si>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</si>
  <si>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</si>
  <si>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</si>
  <si>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</si>
  <si>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</si>
  <si>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</si>
  <si>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</si>
  <si>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</si>
  <si>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</si>
  <si>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</si>
  <si>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</si>
  <si>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</si>
  <si>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</si>
  <si>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</si>
  <si>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</si>
  <si>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</si>
  <si>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</si>
  <si>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</si>
  <si>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</si>
  <si>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</si>
  <si>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</si>
  <si>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</si>
  <si>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</si>
  <si>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</si>
  <si>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</si>
  <si>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</si>
  <si>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</si>
  <si>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</si>
  <si>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</si>
  <si>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</si>
  <si>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</si>
  <si>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</si>
  <si>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</si>
  <si>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</si>
  <si>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</si>
  <si>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</si>
  <si>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</si>
  <si>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</si>
  <si>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</si>
  <si>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</si>
  <si>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</si>
  <si>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</si>
  <si>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</si>
  <si>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</si>
  <si>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</si>
  <si>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</si>
  <si>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</si>
  <si>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</si>
  <si>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</si>
  <si>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</si>
  <si>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</si>
  <si>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nhận báo cáo….....…..</t>
  </si>
  <si>
    <t>Tỷ lệ: 
( %) (xong  + đình chỉ+ giảm)/ Có điều kiện * 100%</t>
  </si>
  <si>
    <t xml:space="preserve">                                   Đơn vị tính: Việc</t>
  </si>
  <si>
    <t>Ban hành theo TT số: 08/2015/TT-BTP</t>
  </si>
  <si>
    <t>ngày 26 tháng 6 năm 2015</t>
  </si>
  <si>
    <t>Nguyễn Thái Bình</t>
  </si>
  <si>
    <t>Lê Thanh Tình</t>
  </si>
  <si>
    <t>Hoàng Văn Hạ</t>
  </si>
  <si>
    <t>Chi cục Thành phố</t>
  </si>
  <si>
    <t>Nguyễn Thanh Hương</t>
  </si>
  <si>
    <t>Tô Minh Khoát</t>
  </si>
  <si>
    <t>Nguyễn Minh Lương</t>
  </si>
  <si>
    <t>Vũ Tiến Hải</t>
  </si>
  <si>
    <t>Chi cục Vũ Thư</t>
  </si>
  <si>
    <t>Phạm Quang Huy</t>
  </si>
  <si>
    <t>Nguyễn Văn Toán</t>
  </si>
  <si>
    <t>Chi cục Kiến Xương</t>
  </si>
  <si>
    <t>Nguyễn Thị Thu Hiền</t>
  </si>
  <si>
    <t>Phạm Thế Hoành</t>
  </si>
  <si>
    <t>Đỗ Minh Tiến</t>
  </si>
  <si>
    <t>Chi cục Tiền Hải</t>
  </si>
  <si>
    <t>Lý Thị Thược</t>
  </si>
  <si>
    <t>Nguyễn Văn Hiến</t>
  </si>
  <si>
    <t>Lý Thị Ngọc Thơ</t>
  </si>
  <si>
    <t>Đặng Hồng Hải</t>
  </si>
  <si>
    <t>Chi cục Đông Hưng</t>
  </si>
  <si>
    <t>Chi cục Hưng Hà</t>
  </si>
  <si>
    <t>CHV Nguyễn Ngọc Tuân</t>
  </si>
  <si>
    <t>CHV Trần Xuân Lộc</t>
  </si>
  <si>
    <t>Chi cục Quỳnh Phụ</t>
  </si>
  <si>
    <t>Trần Đức Hoan</t>
  </si>
  <si>
    <t>Nguyễn Đắc Ban</t>
  </si>
  <si>
    <t>Nguyễn Thị Phượng</t>
  </si>
  <si>
    <t>Chi cục Thái Thụy</t>
  </si>
  <si>
    <t>Chấp hành viên Nam</t>
  </si>
  <si>
    <t>Chấp hành viên Duy</t>
  </si>
  <si>
    <t>Chấp hành viên Lê</t>
  </si>
  <si>
    <t>Ngô Quang Toản</t>
  </si>
  <si>
    <t>Lê Miền Đông</t>
  </si>
  <si>
    <t>Hà Thành</t>
  </si>
  <si>
    <t>Trần Mạnh Thắng</t>
  </si>
  <si>
    <t>Bùi Minh Toàn</t>
  </si>
  <si>
    <t>Chấp hành viên Dân</t>
  </si>
  <si>
    <t>Lê Xuân Hồng</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</si>
  <si>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</si>
  <si>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</si>
  <si>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</si>
  <si>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</si>
  <si>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</si>
  <si>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</si>
  <si>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</si>
  <si>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</si>
  <si>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</si>
  <si>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KT. CỤC TRƯỞNG</t>
  </si>
  <si>
    <t>PHÓ CỤC TRƯỞNG</t>
  </si>
  <si>
    <t>Hoàng Văn Khương</t>
  </si>
  <si>
    <t>CHV Nga</t>
  </si>
  <si>
    <t>CHV  Hạ</t>
  </si>
  <si>
    <t>CHV Gương</t>
  </si>
  <si>
    <t>CHV Huy</t>
  </si>
  <si>
    <t>CHV Thắng</t>
  </si>
  <si>
    <t>CHV Lưu</t>
  </si>
  <si>
    <t>CHV Hoàng Xuân Huân</t>
  </si>
  <si>
    <t>Ng T M Hương</t>
  </si>
  <si>
    <t>Đơn vị  báo cáo:</t>
  </si>
  <si>
    <t>Đinh Quang Hàn</t>
  </si>
  <si>
    <t>Cục THADS tỉnh Thái Bình</t>
  </si>
  <si>
    <t>Trần Thị Thùy Giang</t>
  </si>
  <si>
    <t>Vũ Văn Tuyên</t>
  </si>
  <si>
    <t>Trần Thanh Tùng</t>
  </si>
  <si>
    <t>Phan Thị Ngân</t>
  </si>
  <si>
    <t>Nguyễn Khắc Toàn</t>
  </si>
  <si>
    <t>CHV Lương Ngọc Tuế</t>
  </si>
  <si>
    <t>07 tháng / năm 2018</t>
  </si>
  <si>
    <t>Phạm Quang Huy 2</t>
  </si>
  <si>
    <t>Thái Bình, ngày 04 tháng 05 năm 2017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</si>
</sst>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 numFmtId="194" formatCode="0.0000000000"/>
    <numFmt numFmtId="195" formatCode="0.0%"/>
  </numFmts>
  <fonts count="5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6" borderId="0" applyNumberFormat="0" applyBorder="0" applyAlignment="0" applyProtection="0"/>
    <xf numFmtId="0" fontId="23" fillId="0" borderId="3" applyNumberFormat="0" applyFill="0" applyAlignment="0" applyProtection="0"/>
    <xf numFmtId="0" fontId="3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8">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 fillId="30" borderId="0" xfId="0" applyNumberFormat="1" applyFont="1" applyFill="1" applyBorder="1" applyAlignment="1">
      <alignment/>
    </xf>
    <xf numFmtId="49" fontId="0" fillId="30" borderId="0" xfId="0" applyNumberFormat="1" applyFont="1" applyFill="1" applyAlignment="1">
      <alignment/>
    </xf>
    <xf numFmtId="49" fontId="0" fillId="30" borderId="0" xfId="0" applyNumberFormat="1" applyFont="1" applyFill="1" applyBorder="1" applyAlignment="1">
      <alignment horizontal="center"/>
    </xf>
    <xf numFmtId="49" fontId="0" fillId="30" borderId="0" xfId="0" applyNumberFormat="1" applyFont="1" applyFill="1" applyAlignment="1">
      <alignment/>
    </xf>
    <xf numFmtId="49" fontId="0" fillId="30" borderId="0" xfId="0" applyNumberFormat="1" applyFont="1" applyFill="1" applyBorder="1" applyAlignment="1">
      <alignment/>
    </xf>
    <xf numFmtId="49" fontId="14" fillId="30" borderId="0" xfId="0" applyNumberFormat="1" applyFont="1" applyFill="1" applyAlignment="1">
      <alignment/>
    </xf>
    <xf numFmtId="49" fontId="6" fillId="30" borderId="10" xfId="0" applyNumberFormat="1" applyFont="1" applyFill="1" applyBorder="1" applyAlignment="1" applyProtection="1">
      <alignment horizontal="center" vertical="center"/>
      <protection/>
    </xf>
    <xf numFmtId="49" fontId="6" fillId="30" borderId="10" xfId="0" applyNumberFormat="1" applyFont="1" applyFill="1" applyBorder="1" applyAlignment="1" applyProtection="1">
      <alignment vertical="center"/>
      <protection/>
    </xf>
    <xf numFmtId="49" fontId="4" fillId="30" borderId="10" xfId="0" applyNumberFormat="1" applyFont="1" applyFill="1" applyBorder="1" applyAlignment="1" applyProtection="1">
      <alignment vertical="center"/>
      <protection/>
    </xf>
    <xf numFmtId="49" fontId="4" fillId="30" borderId="0" xfId="0" applyNumberFormat="1" applyFont="1" applyFill="1" applyAlignment="1">
      <alignment wrapText="1"/>
    </xf>
    <xf numFmtId="49" fontId="0" fillId="30" borderId="0" xfId="0" applyNumberFormat="1" applyFont="1" applyFill="1" applyAlignment="1">
      <alignment horizontal="center"/>
    </xf>
    <xf numFmtId="49" fontId="3" fillId="30" borderId="0" xfId="0" applyNumberFormat="1" applyFont="1" applyFill="1" applyAlignment="1">
      <alignment/>
    </xf>
    <xf numFmtId="0" fontId="0" fillId="30" borderId="10" xfId="0" applyNumberFormat="1" applyFont="1" applyFill="1" applyBorder="1" applyAlignment="1" applyProtection="1">
      <alignment vertical="center"/>
      <protection/>
    </xf>
    <xf numFmtId="3" fontId="6" fillId="31" borderId="10" xfId="0" applyNumberFormat="1" applyFont="1" applyFill="1" applyBorder="1" applyAlignment="1" applyProtection="1">
      <alignment horizontal="center" shrinkToFit="1"/>
      <protection locked="0"/>
    </xf>
    <xf numFmtId="3" fontId="6" fillId="31" borderId="14" xfId="0" applyNumberFormat="1" applyFont="1" applyFill="1" applyBorder="1" applyAlignment="1" applyProtection="1">
      <alignment horizontal="left" vertical="center" shrinkToFit="1"/>
      <protection locked="0"/>
    </xf>
    <xf numFmtId="0" fontId="6"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locked="0"/>
    </xf>
    <xf numFmtId="3" fontId="5" fillId="0" borderId="14" xfId="0" applyNumberFormat="1" applyFont="1" applyFill="1" applyBorder="1" applyAlignment="1" applyProtection="1">
      <alignment horizontal="left" vertical="center" shrinkToFit="1"/>
      <protection locked="0"/>
    </xf>
    <xf numFmtId="0" fontId="5"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hidden="1"/>
    </xf>
    <xf numFmtId="3" fontId="5" fillId="0" borderId="10" xfId="0" applyNumberFormat="1" applyFont="1" applyFill="1" applyBorder="1" applyAlignment="1" applyProtection="1">
      <alignment horizontal="left" vertical="center" shrinkToFit="1"/>
      <protection locked="0"/>
    </xf>
    <xf numFmtId="3" fontId="5" fillId="0" borderId="10" xfId="0"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protection locked="0"/>
    </xf>
    <xf numFmtId="41" fontId="6" fillId="31" borderId="10" xfId="42" applyNumberFormat="1" applyFont="1" applyFill="1" applyBorder="1" applyAlignment="1" applyProtection="1">
      <alignment horizontal="right" shrinkToFit="1"/>
      <protection hidden="1"/>
    </xf>
    <xf numFmtId="41" fontId="6"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locked="0"/>
    </xf>
    <xf numFmtId="41" fontId="5" fillId="31" borderId="10" xfId="42" applyNumberFormat="1" applyFont="1" applyFill="1" applyBorder="1" applyAlignment="1" applyProtection="1">
      <alignment horizontal="right" shrinkToFit="1"/>
      <protection hidden="1"/>
    </xf>
    <xf numFmtId="41" fontId="22" fillId="31" borderId="10" xfId="0" applyNumberFormat="1" applyFont="1" applyFill="1" applyBorder="1" applyAlignment="1" applyProtection="1">
      <alignment horizontal="center" vertical="center" shrinkToFit="1"/>
      <protection/>
    </xf>
    <xf numFmtId="41" fontId="3" fillId="31" borderId="10" xfId="0" applyNumberFormat="1" applyFont="1" applyFill="1" applyBorder="1" applyAlignment="1" applyProtection="1">
      <alignment horizontal="right" vertical="center" shrinkToFit="1"/>
      <protection/>
    </xf>
    <xf numFmtId="41" fontId="0" fillId="31" borderId="10" xfId="0" applyNumberFormat="1" applyFont="1" applyFill="1" applyBorder="1" applyAlignment="1">
      <alignment horizontal="right" shrinkToFit="1"/>
    </xf>
    <xf numFmtId="41" fontId="0" fillId="0" borderId="10" xfId="0" applyNumberFormat="1" applyFill="1" applyBorder="1" applyAlignment="1" applyProtection="1">
      <alignment horizontal="right" vertical="center" shrinkToFit="1"/>
      <protection/>
    </xf>
    <xf numFmtId="49" fontId="14" fillId="30" borderId="0" xfId="0" applyNumberFormat="1" applyFont="1" applyFill="1" applyBorder="1" applyAlignment="1">
      <alignment horizontal="center" wrapText="1"/>
    </xf>
    <xf numFmtId="41" fontId="22" fillId="31" borderId="10" xfId="0" applyNumberFormat="1" applyFont="1" applyFill="1" applyBorder="1" applyAlignment="1" applyProtection="1">
      <alignment horizontal="right" vertical="center" shrinkToFit="1"/>
      <protection/>
    </xf>
    <xf numFmtId="41" fontId="0" fillId="31" borderId="10" xfId="0" applyNumberFormat="1" applyFill="1" applyBorder="1" applyAlignment="1" applyProtection="1">
      <alignment horizontal="right" vertical="center" shrinkToFit="1"/>
      <protection/>
    </xf>
    <xf numFmtId="0" fontId="0" fillId="0" borderId="10" xfId="0" applyBorder="1" applyAlignment="1">
      <alignment/>
    </xf>
    <xf numFmtId="0" fontId="0" fillId="31" borderId="10" xfId="0" applyFill="1" applyBorder="1" applyAlignment="1">
      <alignment/>
    </xf>
    <xf numFmtId="0" fontId="18" fillId="31" borderId="10" xfId="0" applyFont="1" applyFill="1" applyBorder="1" applyAlignment="1">
      <alignment/>
    </xf>
    <xf numFmtId="0" fontId="0" fillId="0" borderId="15" xfId="0" applyFill="1" applyBorder="1" applyAlignment="1">
      <alignment/>
    </xf>
    <xf numFmtId="0" fontId="14" fillId="30" borderId="0" xfId="0" applyNumberFormat="1" applyFont="1" applyFill="1" applyBorder="1" applyAlignment="1">
      <alignment horizontal="center" wrapText="1"/>
    </xf>
    <xf numFmtId="0" fontId="1" fillId="30" borderId="0" xfId="0" applyNumberFormat="1" applyFont="1" applyFill="1" applyBorder="1" applyAlignment="1">
      <alignment/>
    </xf>
    <xf numFmtId="0" fontId="3" fillId="30" borderId="0" xfId="0" applyNumberFormat="1" applyFont="1" applyFill="1" applyBorder="1" applyAlignment="1">
      <alignment/>
    </xf>
    <xf numFmtId="0" fontId="13" fillId="30" borderId="0" xfId="0" applyNumberFormat="1" applyFont="1" applyFill="1" applyBorder="1" applyAlignment="1">
      <alignment horizontal="center" wrapText="1"/>
    </xf>
    <xf numFmtId="0" fontId="2" fillId="30" borderId="0" xfId="0" applyNumberFormat="1" applyFont="1" applyFill="1" applyBorder="1" applyAlignment="1">
      <alignment/>
    </xf>
    <xf numFmtId="0" fontId="0" fillId="30" borderId="0" xfId="0" applyNumberFormat="1" applyFont="1" applyFill="1" applyAlignment="1">
      <alignment/>
    </xf>
    <xf numFmtId="0" fontId="0" fillId="30" borderId="0" xfId="0" applyNumberFormat="1" applyFont="1" applyFill="1" applyAlignment="1">
      <alignment/>
    </xf>
    <xf numFmtId="0" fontId="4" fillId="30" borderId="0" xfId="0" applyNumberFormat="1" applyFont="1" applyFill="1" applyAlignment="1">
      <alignment wrapText="1"/>
    </xf>
    <xf numFmtId="0" fontId="0" fillId="31" borderId="15" xfId="0" applyFill="1" applyBorder="1" applyAlignment="1">
      <alignment/>
    </xf>
    <xf numFmtId="49" fontId="0" fillId="30" borderId="0" xfId="0" applyNumberFormat="1" applyFill="1" applyBorder="1" applyAlignment="1">
      <alignment/>
    </xf>
    <xf numFmtId="49" fontId="8" fillId="30" borderId="13" xfId="0" applyNumberFormat="1" applyFont="1" applyFill="1" applyBorder="1" applyAlignment="1" applyProtection="1">
      <alignment horizontal="center" vertical="center"/>
      <protection/>
    </xf>
    <xf numFmtId="49" fontId="0" fillId="30" borderId="0" xfId="0" applyNumberFormat="1" applyFont="1" applyFill="1" applyBorder="1" applyAlignment="1">
      <alignment/>
    </xf>
    <xf numFmtId="10" fontId="0" fillId="31" borderId="10" xfId="59" applyNumberFormat="1" applyFont="1" applyFill="1" applyBorder="1" applyAlignment="1">
      <alignment shrinkToFit="1"/>
    </xf>
    <xf numFmtId="10" fontId="3" fillId="31" borderId="10" xfId="59" applyNumberFormat="1" applyFont="1" applyFill="1" applyBorder="1" applyAlignment="1">
      <alignment shrinkToFi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5" xfId="0" applyFont="1" applyFill="1" applyBorder="1" applyAlignment="1">
      <alignment/>
    </xf>
    <xf numFmtId="49" fontId="12" fillId="0" borderId="0" xfId="0" applyNumberFormat="1" applyFont="1" applyFill="1" applyAlignment="1">
      <alignment horizontal="left" wrapText="1"/>
    </xf>
    <xf numFmtId="49" fontId="6" fillId="0" borderId="1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7" fillId="0" borderId="14" xfId="0" applyNumberFormat="1" applyFont="1" applyFill="1" applyBorder="1" applyAlignment="1">
      <alignment horizontal="center"/>
    </xf>
    <xf numFmtId="49" fontId="7" fillId="0" borderId="16"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7"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distributed" wrapText="1"/>
    </xf>
    <xf numFmtId="0" fontId="4" fillId="0" borderId="16"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0" fontId="0" fillId="32"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4" fillId="30" borderId="0" xfId="0" applyNumberFormat="1" applyFont="1" applyFill="1" applyBorder="1" applyAlignment="1">
      <alignment horizontal="center" wrapText="1"/>
    </xf>
    <xf numFmtId="0" fontId="13" fillId="30" borderId="0" xfId="0" applyNumberFormat="1" applyFont="1" applyFill="1" applyBorder="1" applyAlignment="1">
      <alignment horizontal="center" wrapText="1"/>
    </xf>
    <xf numFmtId="49" fontId="3" fillId="30" borderId="14" xfId="0" applyNumberFormat="1" applyFont="1" applyFill="1" applyBorder="1" applyAlignment="1" applyProtection="1">
      <alignment horizontal="center" vertical="center" wrapText="1"/>
      <protection/>
    </xf>
    <xf numFmtId="49" fontId="3" fillId="30" borderId="16" xfId="0" applyNumberFormat="1" applyFont="1" applyFill="1" applyBorder="1" applyAlignment="1" applyProtection="1">
      <alignment horizontal="center" vertical="center" wrapText="1"/>
      <protection/>
    </xf>
    <xf numFmtId="49" fontId="8" fillId="30" borderId="10" xfId="0" applyNumberFormat="1" applyFont="1" applyFill="1" applyBorder="1" applyAlignment="1" applyProtection="1">
      <alignment horizontal="center" vertical="center" wrapText="1"/>
      <protection/>
    </xf>
    <xf numFmtId="49" fontId="8" fillId="30" borderId="10" xfId="0" applyNumberFormat="1" applyFont="1" applyFill="1" applyBorder="1" applyAlignment="1">
      <alignment horizontal="center" vertical="center" wrapText="1"/>
    </xf>
    <xf numFmtId="49" fontId="21" fillId="30" borderId="10" xfId="0" applyNumberFormat="1" applyFont="1" applyFill="1" applyBorder="1" applyAlignment="1">
      <alignment horizontal="center" vertical="center" wrapText="1"/>
    </xf>
    <xf numFmtId="49" fontId="21" fillId="30" borderId="10" xfId="0" applyNumberFormat="1" applyFont="1" applyFill="1" applyBorder="1" applyAlignment="1" applyProtection="1">
      <alignment horizontal="center" vertical="center" wrapText="1"/>
      <protection/>
    </xf>
    <xf numFmtId="0" fontId="20" fillId="30" borderId="17" xfId="0" applyNumberFormat="1" applyFont="1" applyFill="1" applyBorder="1" applyAlignment="1">
      <alignment horizontal="center" vertical="center"/>
    </xf>
    <xf numFmtId="49" fontId="6" fillId="30" borderId="23" xfId="0" applyNumberFormat="1" applyFont="1" applyFill="1" applyBorder="1" applyAlignment="1" applyProtection="1">
      <alignment horizontal="center" vertical="center" wrapText="1"/>
      <protection/>
    </xf>
    <xf numFmtId="49" fontId="6" fillId="30" borderId="24" xfId="0" applyNumberFormat="1" applyFont="1" applyFill="1" applyBorder="1" applyAlignment="1" applyProtection="1">
      <alignment horizontal="center" vertical="center" wrapText="1"/>
      <protection/>
    </xf>
    <xf numFmtId="49" fontId="0" fillId="30" borderId="0" xfId="0" applyNumberFormat="1" applyFont="1" applyFill="1" applyBorder="1" applyAlignment="1">
      <alignment horizontal="center"/>
    </xf>
    <xf numFmtId="49" fontId="0" fillId="30" borderId="0" xfId="0" applyNumberFormat="1" applyFont="1" applyFill="1" applyAlignment="1">
      <alignment horizontal="left"/>
    </xf>
    <xf numFmtId="49" fontId="11" fillId="30" borderId="10" xfId="0" applyNumberFormat="1" applyFont="1" applyFill="1" applyBorder="1" applyAlignment="1" applyProtection="1">
      <alignment horizontal="center" vertical="center" wrapText="1"/>
      <protection/>
    </xf>
    <xf numFmtId="49" fontId="11" fillId="30" borderId="10" xfId="0" applyNumberFormat="1" applyFont="1" applyFill="1" applyBorder="1" applyAlignment="1">
      <alignment horizontal="center" vertical="center" wrapText="1"/>
    </xf>
    <xf numFmtId="49" fontId="13" fillId="30" borderId="0" xfId="0" applyNumberFormat="1" applyFont="1" applyFill="1" applyAlignment="1">
      <alignment horizontal="center"/>
    </xf>
    <xf numFmtId="49" fontId="13" fillId="30" borderId="0" xfId="0" applyNumberFormat="1" applyFont="1" applyFill="1" applyAlignment="1">
      <alignment horizontal="center" wrapText="1"/>
    </xf>
    <xf numFmtId="1" fontId="6" fillId="30" borderId="10" xfId="0" applyNumberFormat="1" applyFont="1" applyFill="1" applyBorder="1" applyAlignment="1">
      <alignment horizontal="center" vertical="center"/>
    </xf>
    <xf numFmtId="49" fontId="0" fillId="30" borderId="0" xfId="0" applyNumberFormat="1" applyFont="1" applyFill="1" applyBorder="1" applyAlignment="1">
      <alignment horizontal="center" wrapText="1"/>
    </xf>
    <xf numFmtId="0" fontId="7" fillId="30" borderId="10" xfId="0" applyNumberFormat="1" applyFont="1" applyFill="1" applyBorder="1" applyAlignment="1">
      <alignment horizontal="center" vertical="center" wrapText="1"/>
    </xf>
    <xf numFmtId="0" fontId="13" fillId="30" borderId="0" xfId="0" applyNumberFormat="1" applyFont="1" applyFill="1" applyBorder="1" applyAlignment="1">
      <alignment horizontal="center" vertical="center"/>
    </xf>
    <xf numFmtId="0" fontId="0" fillId="30" borderId="0" xfId="0" applyNumberFormat="1" applyFill="1" applyBorder="1" applyAlignment="1">
      <alignment horizontal="left" wrapText="1"/>
    </xf>
    <xf numFmtId="0" fontId="0" fillId="30" borderId="0" xfId="0" applyNumberFormat="1" applyFont="1" applyFill="1" applyBorder="1" applyAlignment="1">
      <alignment horizontal="left" wrapText="1"/>
    </xf>
    <xf numFmtId="0" fontId="14" fillId="30" borderId="0" xfId="0" applyNumberFormat="1" applyFont="1" applyFill="1" applyAlignment="1">
      <alignment horizontal="center"/>
    </xf>
    <xf numFmtId="0" fontId="20" fillId="30" borderId="0" xfId="0" applyNumberFormat="1" applyFont="1" applyFill="1" applyBorder="1" applyAlignment="1">
      <alignment horizontal="center" vertical="center"/>
    </xf>
    <xf numFmtId="2" fontId="14" fillId="30" borderId="17" xfId="0" applyNumberFormat="1" applyFont="1" applyFill="1" applyBorder="1" applyAlignment="1">
      <alignment horizontal="center" wrapText="1"/>
    </xf>
    <xf numFmtId="49" fontId="14" fillId="30" borderId="17" xfId="0" applyNumberFormat="1" applyFont="1" applyFill="1" applyBorder="1" applyAlignment="1">
      <alignment horizontal="center" vertical="center"/>
    </xf>
    <xf numFmtId="49" fontId="13" fillId="30" borderId="0" xfId="0" applyNumberFormat="1" applyFont="1" applyFill="1" applyBorder="1" applyAlignment="1">
      <alignment horizontal="center" vertical="center"/>
    </xf>
    <xf numFmtId="49" fontId="13" fillId="30" borderId="0"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66675"/>
    <xdr:sp>
      <xdr:nvSpPr>
        <xdr:cNvPr id="1" name="Text Box 1"/>
        <xdr:cNvSpPr txBox="1">
          <a:spLocks noChangeArrowheads="1"/>
        </xdr:cNvSpPr>
      </xdr:nvSpPr>
      <xdr:spPr>
        <a:xfrm>
          <a:off x="1609725"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66675"/>
    <xdr:sp>
      <xdr:nvSpPr>
        <xdr:cNvPr id="2" name="Text Box 1"/>
        <xdr:cNvSpPr txBox="1">
          <a:spLocks noChangeArrowheads="1"/>
        </xdr:cNvSpPr>
      </xdr:nvSpPr>
      <xdr:spPr>
        <a:xfrm>
          <a:off x="1609725"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66675"/>
    <xdr:sp>
      <xdr:nvSpPr>
        <xdr:cNvPr id="3" name="Text Box 1"/>
        <xdr:cNvSpPr txBox="1">
          <a:spLocks noChangeArrowheads="1"/>
        </xdr:cNvSpPr>
      </xdr:nvSpPr>
      <xdr:spPr>
        <a:xfrm>
          <a:off x="1609725"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66675"/>
    <xdr:sp>
      <xdr:nvSpPr>
        <xdr:cNvPr id="1" name="Text Box 1"/>
        <xdr:cNvSpPr txBox="1">
          <a:spLocks noChangeArrowheads="1"/>
        </xdr:cNvSpPr>
      </xdr:nvSpPr>
      <xdr:spPr>
        <a:xfrm>
          <a:off x="1485900"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66675"/>
    <xdr:sp>
      <xdr:nvSpPr>
        <xdr:cNvPr id="2" name="Text Box 1"/>
        <xdr:cNvSpPr txBox="1">
          <a:spLocks noChangeArrowheads="1"/>
        </xdr:cNvSpPr>
      </xdr:nvSpPr>
      <xdr:spPr>
        <a:xfrm>
          <a:off x="1485900"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80" t="s">
        <v>14</v>
      </c>
      <c r="B1" s="80"/>
      <c r="C1" s="86" t="s">
        <v>46</v>
      </c>
      <c r="D1" s="86"/>
      <c r="E1" s="86"/>
      <c r="F1" s="81" t="s">
        <v>42</v>
      </c>
      <c r="G1" s="81"/>
      <c r="H1" s="81"/>
    </row>
    <row r="2" spans="1:8" ht="33.75" customHeight="1">
      <c r="A2" s="82" t="s">
        <v>49</v>
      </c>
      <c r="B2" s="82"/>
      <c r="C2" s="86"/>
      <c r="D2" s="86"/>
      <c r="E2" s="86"/>
      <c r="F2" s="83" t="s">
        <v>43</v>
      </c>
      <c r="G2" s="83"/>
      <c r="H2" s="83"/>
    </row>
    <row r="3" spans="1:8" ht="19.5" customHeight="1">
      <c r="A3" s="4" t="s">
        <v>37</v>
      </c>
      <c r="B3" s="4"/>
      <c r="C3" s="22"/>
      <c r="D3" s="22"/>
      <c r="E3" s="22"/>
      <c r="F3" s="83" t="s">
        <v>44</v>
      </c>
      <c r="G3" s="83"/>
      <c r="H3" s="83"/>
    </row>
    <row r="4" spans="1:8" s="5" customFormat="1" ht="19.5" customHeight="1">
      <c r="A4" s="4"/>
      <c r="B4" s="4"/>
      <c r="D4" s="6"/>
      <c r="F4" s="7" t="s">
        <v>45</v>
      </c>
      <c r="G4" s="7"/>
      <c r="H4" s="7"/>
    </row>
    <row r="5" spans="1:8" s="21" customFormat="1" ht="36" customHeight="1">
      <c r="A5" s="99" t="s">
        <v>33</v>
      </c>
      <c r="B5" s="100"/>
      <c r="C5" s="103" t="s">
        <v>40</v>
      </c>
      <c r="D5" s="104"/>
      <c r="E5" s="105" t="s">
        <v>39</v>
      </c>
      <c r="F5" s="105"/>
      <c r="G5" s="105"/>
      <c r="H5" s="85"/>
    </row>
    <row r="6" spans="1:8" s="21" customFormat="1" ht="20.25" customHeight="1">
      <c r="A6" s="101"/>
      <c r="B6" s="102"/>
      <c r="C6" s="87" t="s">
        <v>2</v>
      </c>
      <c r="D6" s="87" t="s">
        <v>47</v>
      </c>
      <c r="E6" s="84" t="s">
        <v>41</v>
      </c>
      <c r="F6" s="85"/>
      <c r="G6" s="84" t="s">
        <v>48</v>
      </c>
      <c r="H6" s="85"/>
    </row>
    <row r="7" spans="1:8" s="21" customFormat="1" ht="52.5" customHeight="1">
      <c r="A7" s="101"/>
      <c r="B7" s="102"/>
      <c r="C7" s="88"/>
      <c r="D7" s="88"/>
      <c r="E7" s="3" t="s">
        <v>2</v>
      </c>
      <c r="F7" s="3" t="s">
        <v>6</v>
      </c>
      <c r="G7" s="3" t="s">
        <v>2</v>
      </c>
      <c r="H7" s="3" t="s">
        <v>6</v>
      </c>
    </row>
    <row r="8" spans="1:8" ht="15" customHeight="1">
      <c r="A8" s="90" t="s">
        <v>4</v>
      </c>
      <c r="B8" s="91"/>
      <c r="C8" s="8">
        <v>1</v>
      </c>
      <c r="D8" s="8" t="s">
        <v>26</v>
      </c>
      <c r="E8" s="8" t="s">
        <v>27</v>
      </c>
      <c r="F8" s="8" t="s">
        <v>34</v>
      </c>
      <c r="G8" s="8" t="s">
        <v>35</v>
      </c>
      <c r="H8" s="8" t="s">
        <v>36</v>
      </c>
    </row>
    <row r="9" spans="1:8" ht="26.25" customHeight="1">
      <c r="A9" s="92" t="s">
        <v>19</v>
      </c>
      <c r="B9" s="93"/>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94" t="s">
        <v>32</v>
      </c>
      <c r="C16" s="94"/>
      <c r="D16" s="24"/>
      <c r="E16" s="96" t="s">
        <v>12</v>
      </c>
      <c r="F16" s="96"/>
      <c r="G16" s="96"/>
      <c r="H16" s="96"/>
    </row>
    <row r="17" spans="2:8" ht="15.75" customHeight="1">
      <c r="B17" s="94"/>
      <c r="C17" s="94"/>
      <c r="D17" s="24"/>
      <c r="E17" s="97" t="s">
        <v>21</v>
      </c>
      <c r="F17" s="97"/>
      <c r="G17" s="97"/>
      <c r="H17" s="97"/>
    </row>
    <row r="18" spans="2:8" s="25" customFormat="1" ht="15.75" customHeight="1">
      <c r="B18" s="94"/>
      <c r="C18" s="94"/>
      <c r="D18" s="26"/>
      <c r="E18" s="98" t="s">
        <v>31</v>
      </c>
      <c r="F18" s="98"/>
      <c r="G18" s="98"/>
      <c r="H18" s="98"/>
    </row>
    <row r="20" ht="15.75">
      <c r="B20" s="17"/>
    </row>
    <row r="22" ht="15.75" hidden="1">
      <c r="A22" s="18" t="s">
        <v>23</v>
      </c>
    </row>
    <row r="23" spans="1:3" ht="15.75" hidden="1">
      <c r="A23" s="19"/>
      <c r="B23" s="95" t="s">
        <v>28</v>
      </c>
      <c r="C23" s="95"/>
    </row>
    <row r="24" spans="1:8" ht="15.75" customHeight="1" hidden="1">
      <c r="A24" s="20" t="s">
        <v>13</v>
      </c>
      <c r="B24" s="89" t="s">
        <v>29</v>
      </c>
      <c r="C24" s="89"/>
      <c r="D24" s="20"/>
      <c r="E24" s="20"/>
      <c r="F24" s="20"/>
      <c r="G24" s="20"/>
      <c r="H24" s="20"/>
    </row>
    <row r="25" spans="1:8" ht="15" customHeight="1" hidden="1">
      <c r="A25" s="20"/>
      <c r="B25" s="89" t="s">
        <v>30</v>
      </c>
      <c r="C25" s="89"/>
      <c r="D25" s="89"/>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106" t="s">
        <v>117</v>
      </c>
      <c r="B2" s="106"/>
    </row>
    <row r="3" spans="1:2" ht="22.5" customHeight="1">
      <c r="A3" s="62" t="s">
        <v>118</v>
      </c>
      <c r="B3" s="63" t="s">
        <v>146</v>
      </c>
    </row>
    <row r="4" spans="1:2" ht="22.5" customHeight="1">
      <c r="A4" s="62" t="s">
        <v>119</v>
      </c>
      <c r="B4" s="63" t="s">
        <v>139</v>
      </c>
    </row>
    <row r="5" spans="1:2" ht="22.5" customHeight="1">
      <c r="A5" s="62" t="s">
        <v>120</v>
      </c>
      <c r="B5" s="64" t="s">
        <v>112</v>
      </c>
    </row>
    <row r="6" spans="1:2" ht="22.5" customHeight="1">
      <c r="A6" s="62" t="s">
        <v>121</v>
      </c>
      <c r="B6" s="64" t="s">
        <v>78</v>
      </c>
    </row>
    <row r="7" spans="1:2" ht="22.5" customHeight="1">
      <c r="A7" s="62" t="s">
        <v>122</v>
      </c>
      <c r="B7" s="64" t="s">
        <v>126</v>
      </c>
    </row>
    <row r="8" spans="1:2" ht="15.75">
      <c r="A8" s="65" t="s">
        <v>123</v>
      </c>
      <c r="B8" s="74" t="s">
        <v>148</v>
      </c>
    </row>
    <row r="9" ht="15.75">
      <c r="B9" s="64" t="s">
        <v>127</v>
      </c>
    </row>
    <row r="10" spans="1:2" ht="62.25" customHeight="1">
      <c r="A10" s="107" t="s">
        <v>124</v>
      </c>
      <c r="B10" s="107"/>
    </row>
    <row r="11" spans="1:2" ht="15.75">
      <c r="A11" s="108" t="s">
        <v>125</v>
      </c>
      <c r="B11" s="108"/>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1:T77"/>
  <sheetViews>
    <sheetView tabSelected="1" zoomScale="115" zoomScaleNormal="115" zoomScalePageLayoutView="0" workbookViewId="0" topLeftCell="A12">
      <selection activeCell="A12" sqref="A12:IV69"/>
    </sheetView>
  </sheetViews>
  <sheetFormatPr defaultColWidth="9.00390625" defaultRowHeight="15.75"/>
  <cols>
    <col min="1" max="1" width="3.50390625" style="28" customWidth="1"/>
    <col min="2" max="2" width="17.625" style="28" customWidth="1"/>
    <col min="3" max="3" width="11.00390625" style="28" customWidth="1"/>
    <col min="4" max="5" width="8.125" style="28" customWidth="1"/>
    <col min="6" max="6" width="5.50390625" style="28" customWidth="1"/>
    <col min="7" max="7" width="6.125" style="28" customWidth="1"/>
    <col min="8" max="8" width="8.75390625" style="28" customWidth="1"/>
    <col min="9" max="9" width="8.00390625" style="28" customWidth="1"/>
    <col min="10" max="10" width="6.875" style="28" customWidth="1"/>
    <col min="11" max="11" width="5.125" style="28" customWidth="1"/>
    <col min="12" max="12" width="4.50390625" style="28" customWidth="1"/>
    <col min="13" max="13" width="6.375" style="28" customWidth="1"/>
    <col min="14" max="14" width="4.75390625" style="28" customWidth="1"/>
    <col min="15" max="15" width="4.875" style="28" customWidth="1"/>
    <col min="16" max="16" width="5.00390625" style="28" customWidth="1"/>
    <col min="17" max="17" width="5.125" style="28" customWidth="1"/>
    <col min="18" max="18" width="8.50390625" style="28" customWidth="1"/>
    <col min="19" max="19" width="7.00390625" style="28" customWidth="1"/>
    <col min="20" max="20" width="4.25390625" style="28" customWidth="1"/>
    <col min="21" max="16384" width="9.00390625" style="28" customWidth="1"/>
  </cols>
  <sheetData>
    <row r="1" spans="1:20" ht="20.25" customHeight="1">
      <c r="A1" s="30" t="s">
        <v>16</v>
      </c>
      <c r="B1" s="30"/>
      <c r="C1" s="30"/>
      <c r="E1" s="124" t="s">
        <v>72</v>
      </c>
      <c r="F1" s="124"/>
      <c r="G1" s="124"/>
      <c r="H1" s="124"/>
      <c r="I1" s="124"/>
      <c r="J1" s="124"/>
      <c r="K1" s="124"/>
      <c r="L1" s="124"/>
      <c r="M1" s="124"/>
      <c r="N1" s="124"/>
      <c r="O1" s="124"/>
      <c r="P1" s="124"/>
      <c r="Q1" s="75" t="s">
        <v>137</v>
      </c>
      <c r="R1" s="31"/>
      <c r="S1" s="31"/>
      <c r="T1" s="31"/>
    </row>
    <row r="2" spans="1:20" ht="17.25" customHeight="1">
      <c r="A2" s="121" t="s">
        <v>76</v>
      </c>
      <c r="B2" s="121"/>
      <c r="C2" s="121"/>
      <c r="D2" s="121"/>
      <c r="E2" s="125" t="s">
        <v>20</v>
      </c>
      <c r="F2" s="125"/>
      <c r="G2" s="125"/>
      <c r="H2" s="125"/>
      <c r="I2" s="125"/>
      <c r="J2" s="125"/>
      <c r="K2" s="125"/>
      <c r="L2" s="125"/>
      <c r="M2" s="125"/>
      <c r="N2" s="125"/>
      <c r="O2" s="125"/>
      <c r="P2" s="125"/>
      <c r="Q2" s="130" t="str">
        <f>Sheet1!B4</f>
        <v>Cục THADS tỉnh Thái Bình</v>
      </c>
      <c r="R2" s="131"/>
      <c r="S2" s="131"/>
      <c r="T2" s="131"/>
    </row>
    <row r="3" spans="1:20" ht="14.25" customHeight="1">
      <c r="A3" s="121" t="s">
        <v>77</v>
      </c>
      <c r="B3" s="121"/>
      <c r="C3" s="121"/>
      <c r="D3" s="121"/>
      <c r="E3" s="132" t="str">
        <f>Sheet1!B3</f>
        <v>07 tháng / năm 2018</v>
      </c>
      <c r="F3" s="132"/>
      <c r="G3" s="132"/>
      <c r="H3" s="132"/>
      <c r="I3" s="132"/>
      <c r="J3" s="132"/>
      <c r="K3" s="132"/>
      <c r="L3" s="132"/>
      <c r="M3" s="132"/>
      <c r="N3" s="132"/>
      <c r="O3" s="132"/>
      <c r="P3" s="132"/>
      <c r="Q3" s="31" t="s">
        <v>73</v>
      </c>
      <c r="R3" s="32"/>
      <c r="S3" s="31"/>
      <c r="T3" s="31"/>
    </row>
    <row r="4" spans="1:20" ht="14.25" customHeight="1">
      <c r="A4" s="30" t="s">
        <v>59</v>
      </c>
      <c r="B4" s="30"/>
      <c r="C4" s="30"/>
      <c r="D4" s="30"/>
      <c r="E4" s="30"/>
      <c r="F4" s="30"/>
      <c r="G4" s="30"/>
      <c r="H4" s="30"/>
      <c r="I4" s="30"/>
      <c r="J4" s="30"/>
      <c r="K4" s="30"/>
      <c r="L4" s="30"/>
      <c r="M4" s="30"/>
      <c r="N4" s="30"/>
      <c r="O4" s="37"/>
      <c r="P4" s="37"/>
      <c r="Q4" s="127" t="s">
        <v>22</v>
      </c>
      <c r="R4" s="127"/>
      <c r="S4" s="127"/>
      <c r="T4" s="127"/>
    </row>
    <row r="5" spans="2:20" ht="15" customHeight="1">
      <c r="B5" s="38"/>
      <c r="C5" s="38"/>
      <c r="Q5" s="120" t="s">
        <v>56</v>
      </c>
      <c r="R5" s="120"/>
      <c r="S5" s="120"/>
      <c r="T5" s="120"/>
    </row>
    <row r="6" spans="1:20" s="77" customFormat="1" ht="22.5" customHeight="1">
      <c r="A6" s="128" t="s">
        <v>33</v>
      </c>
      <c r="B6" s="128"/>
      <c r="C6" s="122" t="s">
        <v>60</v>
      </c>
      <c r="D6" s="123"/>
      <c r="E6" s="123"/>
      <c r="F6" s="115" t="s">
        <v>51</v>
      </c>
      <c r="G6" s="115" t="s">
        <v>61</v>
      </c>
      <c r="H6" s="126" t="s">
        <v>52</v>
      </c>
      <c r="I6" s="126"/>
      <c r="J6" s="126"/>
      <c r="K6" s="126"/>
      <c r="L6" s="126"/>
      <c r="M6" s="126"/>
      <c r="N6" s="126"/>
      <c r="O6" s="126"/>
      <c r="P6" s="126"/>
      <c r="Q6" s="126"/>
      <c r="R6" s="126"/>
      <c r="S6" s="116" t="s">
        <v>62</v>
      </c>
      <c r="T6" s="113" t="s">
        <v>74</v>
      </c>
    </row>
    <row r="7" spans="1:20" s="31" customFormat="1" ht="16.5" customHeight="1">
      <c r="A7" s="128"/>
      <c r="B7" s="128"/>
      <c r="C7" s="116" t="s">
        <v>24</v>
      </c>
      <c r="D7" s="116" t="s">
        <v>5</v>
      </c>
      <c r="E7" s="115"/>
      <c r="F7" s="115"/>
      <c r="G7" s="115"/>
      <c r="H7" s="115" t="s">
        <v>18</v>
      </c>
      <c r="I7" s="116" t="s">
        <v>53</v>
      </c>
      <c r="J7" s="116"/>
      <c r="K7" s="116"/>
      <c r="L7" s="116"/>
      <c r="M7" s="116"/>
      <c r="N7" s="116"/>
      <c r="O7" s="116"/>
      <c r="P7" s="116"/>
      <c r="Q7" s="116"/>
      <c r="R7" s="115" t="s">
        <v>64</v>
      </c>
      <c r="S7" s="115"/>
      <c r="T7" s="114"/>
    </row>
    <row r="8" spans="1:20" s="77" customFormat="1" ht="15.75" customHeight="1">
      <c r="A8" s="128"/>
      <c r="B8" s="128"/>
      <c r="C8" s="115"/>
      <c r="D8" s="115"/>
      <c r="E8" s="115"/>
      <c r="F8" s="115"/>
      <c r="G8" s="115"/>
      <c r="H8" s="115"/>
      <c r="I8" s="115" t="s">
        <v>18</v>
      </c>
      <c r="J8" s="116" t="s">
        <v>5</v>
      </c>
      <c r="K8" s="116"/>
      <c r="L8" s="116"/>
      <c r="M8" s="116"/>
      <c r="N8" s="116"/>
      <c r="O8" s="116"/>
      <c r="P8" s="116"/>
      <c r="Q8" s="116"/>
      <c r="R8" s="115"/>
      <c r="S8" s="115"/>
      <c r="T8" s="114"/>
    </row>
    <row r="9" spans="1:20" s="77" customFormat="1" ht="15.75" customHeight="1">
      <c r="A9" s="128"/>
      <c r="B9" s="128"/>
      <c r="C9" s="115"/>
      <c r="D9" s="116" t="s">
        <v>65</v>
      </c>
      <c r="E9" s="116" t="s">
        <v>66</v>
      </c>
      <c r="F9" s="115"/>
      <c r="G9" s="115"/>
      <c r="H9" s="115"/>
      <c r="I9" s="115"/>
      <c r="J9" s="116" t="s">
        <v>67</v>
      </c>
      <c r="K9" s="116" t="s">
        <v>68</v>
      </c>
      <c r="L9" s="116" t="s">
        <v>57</v>
      </c>
      <c r="M9" s="115" t="s">
        <v>54</v>
      </c>
      <c r="N9" s="115" t="s">
        <v>69</v>
      </c>
      <c r="O9" s="115" t="s">
        <v>55</v>
      </c>
      <c r="P9" s="115" t="s">
        <v>70</v>
      </c>
      <c r="Q9" s="115" t="s">
        <v>71</v>
      </c>
      <c r="R9" s="115"/>
      <c r="S9" s="115"/>
      <c r="T9" s="114"/>
    </row>
    <row r="10" spans="1:20" s="77" customFormat="1" ht="57.75" customHeight="1">
      <c r="A10" s="128"/>
      <c r="B10" s="128"/>
      <c r="C10" s="115"/>
      <c r="D10" s="115"/>
      <c r="E10" s="115"/>
      <c r="F10" s="115"/>
      <c r="G10" s="115"/>
      <c r="H10" s="115"/>
      <c r="I10" s="115"/>
      <c r="J10" s="116"/>
      <c r="K10" s="116"/>
      <c r="L10" s="116"/>
      <c r="M10" s="115"/>
      <c r="N10" s="115"/>
      <c r="O10" s="115" t="s">
        <v>55</v>
      </c>
      <c r="P10" s="115" t="s">
        <v>70</v>
      </c>
      <c r="Q10" s="115" t="s">
        <v>71</v>
      </c>
      <c r="R10" s="115"/>
      <c r="S10" s="115"/>
      <c r="T10" s="114"/>
    </row>
    <row r="11" spans="1:20" ht="11.25" customHeight="1">
      <c r="A11" s="118" t="s">
        <v>4</v>
      </c>
      <c r="B11" s="119"/>
      <c r="C11" s="76">
        <v>1</v>
      </c>
      <c r="D11" s="76">
        <v>2</v>
      </c>
      <c r="E11" s="76">
        <v>3</v>
      </c>
      <c r="F11" s="76">
        <v>4</v>
      </c>
      <c r="G11" s="76">
        <v>5</v>
      </c>
      <c r="H11" s="76">
        <v>6</v>
      </c>
      <c r="I11" s="76">
        <v>7</v>
      </c>
      <c r="J11" s="76">
        <v>8</v>
      </c>
      <c r="K11" s="76">
        <v>9</v>
      </c>
      <c r="L11" s="76">
        <v>10</v>
      </c>
      <c r="M11" s="76">
        <v>11</v>
      </c>
      <c r="N11" s="76">
        <v>12</v>
      </c>
      <c r="O11" s="76">
        <v>13</v>
      </c>
      <c r="P11" s="76">
        <v>14</v>
      </c>
      <c r="Q11" s="76">
        <v>15</v>
      </c>
      <c r="R11" s="76">
        <v>16</v>
      </c>
      <c r="S11" s="76">
        <v>17</v>
      </c>
      <c r="T11" s="76">
        <v>18</v>
      </c>
    </row>
    <row r="12" spans="1:20" ht="18" customHeight="1">
      <c r="A12" s="111" t="s">
        <v>17</v>
      </c>
      <c r="B12" s="112"/>
      <c r="C12" s="55">
        <f>+C13+C24</f>
        <v>949040906</v>
      </c>
      <c r="D12" s="55">
        <f aca="true" t="shared" si="0" ref="D12:S12">+D13+D24</f>
        <v>618023719</v>
      </c>
      <c r="E12" s="55">
        <f t="shared" si="0"/>
        <v>331017187</v>
      </c>
      <c r="F12" s="55">
        <f>+F13+F24</f>
        <v>70923659</v>
      </c>
      <c r="G12" s="55">
        <f t="shared" si="0"/>
        <v>0</v>
      </c>
      <c r="H12" s="50">
        <f aca="true" t="shared" si="1" ref="H12:H23">+I12+R12</f>
        <v>878117247</v>
      </c>
      <c r="I12" s="50">
        <f aca="true" t="shared" si="2" ref="I12:I23">+SUM(J12:Q12)</f>
        <v>304829999</v>
      </c>
      <c r="J12" s="55">
        <f t="shared" si="0"/>
        <v>54352737</v>
      </c>
      <c r="K12" s="55">
        <f t="shared" si="0"/>
        <v>3488287</v>
      </c>
      <c r="L12" s="55">
        <f t="shared" si="0"/>
        <v>0</v>
      </c>
      <c r="M12" s="55">
        <f t="shared" si="0"/>
        <v>172667502</v>
      </c>
      <c r="N12" s="55">
        <f t="shared" si="0"/>
        <v>2068113</v>
      </c>
      <c r="O12" s="55">
        <f t="shared" si="0"/>
        <v>72053184</v>
      </c>
      <c r="P12" s="55">
        <f t="shared" si="0"/>
        <v>0</v>
      </c>
      <c r="Q12" s="55">
        <f t="shared" si="0"/>
        <v>200176</v>
      </c>
      <c r="R12" s="55">
        <f t="shared" si="0"/>
        <v>573287248</v>
      </c>
      <c r="S12" s="55">
        <f t="shared" si="0"/>
        <v>820276223</v>
      </c>
      <c r="T12" s="78">
        <f>+SUM(J12:L12)/I12</f>
        <v>0.1897484637002541</v>
      </c>
    </row>
    <row r="13" spans="1:20" ht="18" customHeight="1">
      <c r="A13" s="33" t="s">
        <v>0</v>
      </c>
      <c r="B13" s="34" t="s">
        <v>50</v>
      </c>
      <c r="C13" s="50">
        <f aca="true" t="shared" si="3" ref="C13:C23">+SUM(D13:E13)</f>
        <v>344127585</v>
      </c>
      <c r="D13" s="56">
        <f aca="true" t="shared" si="4" ref="D13:S13">+SUM(D14:D23)</f>
        <v>340186582</v>
      </c>
      <c r="E13" s="56">
        <f t="shared" si="4"/>
        <v>3941003</v>
      </c>
      <c r="F13" s="56">
        <f>+SUM(F14:F23)</f>
        <v>26904</v>
      </c>
      <c r="G13" s="56">
        <f t="shared" si="4"/>
        <v>0</v>
      </c>
      <c r="H13" s="50">
        <f t="shared" si="1"/>
        <v>344100681</v>
      </c>
      <c r="I13" s="50">
        <f t="shared" si="2"/>
        <v>133485021</v>
      </c>
      <c r="J13" s="56">
        <f t="shared" si="4"/>
        <v>27436527</v>
      </c>
      <c r="K13" s="56">
        <f t="shared" si="4"/>
        <v>6250</v>
      </c>
      <c r="L13" s="56">
        <f t="shared" si="4"/>
        <v>0</v>
      </c>
      <c r="M13" s="56">
        <f t="shared" si="4"/>
        <v>34253856</v>
      </c>
      <c r="N13" s="56">
        <f t="shared" si="4"/>
        <v>0</v>
      </c>
      <c r="O13" s="56">
        <f t="shared" si="4"/>
        <v>71788388</v>
      </c>
      <c r="P13" s="56">
        <f t="shared" si="4"/>
        <v>0</v>
      </c>
      <c r="Q13" s="56">
        <f t="shared" si="4"/>
        <v>0</v>
      </c>
      <c r="R13" s="56">
        <f t="shared" si="4"/>
        <v>210615660</v>
      </c>
      <c r="S13" s="56">
        <f t="shared" si="4"/>
        <v>316657904</v>
      </c>
      <c r="T13" s="78">
        <f aca="true" t="shared" si="5" ref="T13:T69">+SUM(J13:L13)/I13</f>
        <v>0.20558693997583444</v>
      </c>
    </row>
    <row r="14" spans="1:20" ht="18" customHeight="1">
      <c r="A14" s="39">
        <v>1</v>
      </c>
      <c r="B14" s="35" t="s">
        <v>116</v>
      </c>
      <c r="C14" s="50">
        <f t="shared" si="3"/>
        <v>473435</v>
      </c>
      <c r="D14" s="58">
        <v>234242</v>
      </c>
      <c r="E14" s="58">
        <v>239193</v>
      </c>
      <c r="F14" s="58">
        <v>0</v>
      </c>
      <c r="G14" s="58">
        <v>0</v>
      </c>
      <c r="H14" s="50">
        <f t="shared" si="1"/>
        <v>473435</v>
      </c>
      <c r="I14" s="50">
        <f t="shared" si="2"/>
        <v>295685</v>
      </c>
      <c r="J14" s="58">
        <v>133482</v>
      </c>
      <c r="K14" s="58">
        <v>0</v>
      </c>
      <c r="L14" s="58">
        <v>0</v>
      </c>
      <c r="M14" s="58">
        <v>162203</v>
      </c>
      <c r="N14" s="58">
        <v>0</v>
      </c>
      <c r="O14" s="58">
        <v>0</v>
      </c>
      <c r="P14" s="58">
        <v>0</v>
      </c>
      <c r="Q14" s="58">
        <v>0</v>
      </c>
      <c r="R14" s="58">
        <v>177750</v>
      </c>
      <c r="S14" s="57">
        <f aca="true" t="shared" si="6" ref="S14:S23">+SUM(M14:R14)</f>
        <v>339953</v>
      </c>
      <c r="T14" s="78">
        <f t="shared" si="5"/>
        <v>0.4514331129411367</v>
      </c>
    </row>
    <row r="15" spans="1:20" ht="18" customHeight="1">
      <c r="A15" s="39">
        <v>2</v>
      </c>
      <c r="B15" s="35" t="s">
        <v>78</v>
      </c>
      <c r="C15" s="50">
        <f t="shared" si="3"/>
        <v>7554575</v>
      </c>
      <c r="D15" s="58">
        <v>7377350</v>
      </c>
      <c r="E15" s="58">
        <v>177225</v>
      </c>
      <c r="F15" s="58">
        <v>10355</v>
      </c>
      <c r="G15" s="58">
        <v>0</v>
      </c>
      <c r="H15" s="50">
        <f t="shared" si="1"/>
        <v>7544220</v>
      </c>
      <c r="I15" s="50">
        <f t="shared" si="2"/>
        <v>7184477</v>
      </c>
      <c r="J15" s="58">
        <v>546370</v>
      </c>
      <c r="K15" s="58">
        <v>0</v>
      </c>
      <c r="L15" s="58">
        <v>0</v>
      </c>
      <c r="M15" s="58">
        <v>6638107</v>
      </c>
      <c r="N15" s="58">
        <v>0</v>
      </c>
      <c r="O15" s="58">
        <v>0</v>
      </c>
      <c r="P15" s="58">
        <v>0</v>
      </c>
      <c r="Q15" s="58">
        <v>0</v>
      </c>
      <c r="R15" s="58">
        <v>359743</v>
      </c>
      <c r="S15" s="57">
        <f t="shared" si="6"/>
        <v>6997850</v>
      </c>
      <c r="T15" s="78">
        <f t="shared" si="5"/>
        <v>0.07604868106613745</v>
      </c>
    </row>
    <row r="16" spans="1:20" ht="18" customHeight="1">
      <c r="A16" s="39">
        <v>3</v>
      </c>
      <c r="B16" s="35" t="s">
        <v>79</v>
      </c>
      <c r="C16" s="50">
        <f t="shared" si="3"/>
        <v>86123783</v>
      </c>
      <c r="D16" s="58">
        <v>85420841</v>
      </c>
      <c r="E16" s="58">
        <v>702942</v>
      </c>
      <c r="F16" s="58">
        <v>16349</v>
      </c>
      <c r="G16" s="58">
        <v>0</v>
      </c>
      <c r="H16" s="50">
        <f t="shared" si="1"/>
        <v>86107434</v>
      </c>
      <c r="I16" s="50">
        <f t="shared" si="2"/>
        <v>22197724</v>
      </c>
      <c r="J16" s="58">
        <v>252100</v>
      </c>
      <c r="K16" s="58">
        <v>0</v>
      </c>
      <c r="L16" s="58">
        <v>0</v>
      </c>
      <c r="M16" s="58">
        <v>21945624</v>
      </c>
      <c r="N16" s="58">
        <v>0</v>
      </c>
      <c r="O16" s="58">
        <v>0</v>
      </c>
      <c r="P16" s="58">
        <v>0</v>
      </c>
      <c r="Q16" s="58">
        <v>0</v>
      </c>
      <c r="R16" s="58">
        <v>63909710</v>
      </c>
      <c r="S16" s="57">
        <f t="shared" si="6"/>
        <v>85855334</v>
      </c>
      <c r="T16" s="78">
        <f t="shared" si="5"/>
        <v>0.011357020206215736</v>
      </c>
    </row>
    <row r="17" spans="1:20" ht="18" customHeight="1">
      <c r="A17" s="39">
        <v>4</v>
      </c>
      <c r="B17" s="35" t="s">
        <v>110</v>
      </c>
      <c r="C17" s="50">
        <f t="shared" si="3"/>
        <v>150831026</v>
      </c>
      <c r="D17" s="58">
        <v>150753124</v>
      </c>
      <c r="E17" s="58">
        <v>77902</v>
      </c>
      <c r="F17" s="58">
        <v>0</v>
      </c>
      <c r="G17" s="58">
        <v>0</v>
      </c>
      <c r="H17" s="50">
        <f t="shared" si="1"/>
        <v>150831026</v>
      </c>
      <c r="I17" s="50">
        <f t="shared" si="2"/>
        <v>24943375</v>
      </c>
      <c r="J17" s="58">
        <v>22285718</v>
      </c>
      <c r="K17" s="58">
        <v>0</v>
      </c>
      <c r="L17" s="58">
        <v>0</v>
      </c>
      <c r="M17" s="58">
        <v>2657657</v>
      </c>
      <c r="N17" s="58">
        <v>0</v>
      </c>
      <c r="O17" s="58">
        <v>0</v>
      </c>
      <c r="P17" s="58">
        <v>0</v>
      </c>
      <c r="Q17" s="58">
        <v>0</v>
      </c>
      <c r="R17" s="58">
        <v>125887651</v>
      </c>
      <c r="S17" s="57">
        <f t="shared" si="6"/>
        <v>128545308</v>
      </c>
      <c r="T17" s="78">
        <f t="shared" si="5"/>
        <v>0.8934523896625858</v>
      </c>
    </row>
    <row r="18" spans="1:20" ht="18" customHeight="1">
      <c r="A18" s="39">
        <v>5</v>
      </c>
      <c r="B18" s="35" t="s">
        <v>80</v>
      </c>
      <c r="C18" s="50">
        <f t="shared" si="3"/>
        <v>72966475</v>
      </c>
      <c r="D18" s="58">
        <v>72089188</v>
      </c>
      <c r="E18" s="58">
        <v>877287</v>
      </c>
      <c r="F18" s="58">
        <v>0</v>
      </c>
      <c r="G18" s="58">
        <v>0</v>
      </c>
      <c r="H18" s="50">
        <f t="shared" si="1"/>
        <v>72966475</v>
      </c>
      <c r="I18" s="50">
        <f t="shared" si="2"/>
        <v>72771830</v>
      </c>
      <c r="J18" s="58">
        <v>883389</v>
      </c>
      <c r="K18" s="58">
        <v>0</v>
      </c>
      <c r="L18" s="58">
        <v>0</v>
      </c>
      <c r="M18" s="58">
        <v>100053</v>
      </c>
      <c r="N18" s="58">
        <v>0</v>
      </c>
      <c r="O18" s="58">
        <v>71788388</v>
      </c>
      <c r="P18" s="58">
        <v>0</v>
      </c>
      <c r="Q18" s="58">
        <v>0</v>
      </c>
      <c r="R18" s="58">
        <v>194645</v>
      </c>
      <c r="S18" s="57">
        <f t="shared" si="6"/>
        <v>72083086</v>
      </c>
      <c r="T18" s="78">
        <f t="shared" si="5"/>
        <v>0.012139161540942422</v>
      </c>
    </row>
    <row r="19" spans="1:20" ht="18" customHeight="1">
      <c r="A19" s="39">
        <v>6</v>
      </c>
      <c r="B19" s="35" t="s">
        <v>83</v>
      </c>
      <c r="C19" s="50">
        <f t="shared" si="3"/>
        <v>18102169</v>
      </c>
      <c r="D19" s="58">
        <v>16708509</v>
      </c>
      <c r="E19" s="58">
        <v>1393660</v>
      </c>
      <c r="F19" s="58">
        <v>200</v>
      </c>
      <c r="G19" s="58">
        <v>0</v>
      </c>
      <c r="H19" s="50">
        <f t="shared" si="1"/>
        <v>18101969</v>
      </c>
      <c r="I19" s="50">
        <f t="shared" si="2"/>
        <v>3448496</v>
      </c>
      <c r="J19" s="58">
        <v>3043882</v>
      </c>
      <c r="K19" s="58">
        <v>6250</v>
      </c>
      <c r="L19" s="58">
        <v>0</v>
      </c>
      <c r="M19" s="58">
        <v>398364</v>
      </c>
      <c r="N19" s="58">
        <v>0</v>
      </c>
      <c r="O19" s="58">
        <v>0</v>
      </c>
      <c r="P19" s="58">
        <v>0</v>
      </c>
      <c r="Q19" s="58">
        <v>0</v>
      </c>
      <c r="R19" s="58">
        <v>14653473</v>
      </c>
      <c r="S19" s="57">
        <f t="shared" si="6"/>
        <v>15051837</v>
      </c>
      <c r="T19" s="78">
        <f t="shared" si="5"/>
        <v>0.8844818146809508</v>
      </c>
    </row>
    <row r="20" spans="1:20" ht="18" customHeight="1">
      <c r="A20" s="39">
        <v>7</v>
      </c>
      <c r="B20" s="35" t="s">
        <v>85</v>
      </c>
      <c r="C20" s="50">
        <f t="shared" si="3"/>
        <v>783637</v>
      </c>
      <c r="D20" s="58">
        <v>717962</v>
      </c>
      <c r="E20" s="58">
        <v>65675</v>
      </c>
      <c r="F20" s="58">
        <v>0</v>
      </c>
      <c r="G20" s="58">
        <v>0</v>
      </c>
      <c r="H20" s="50">
        <f t="shared" si="1"/>
        <v>783637</v>
      </c>
      <c r="I20" s="50">
        <f t="shared" si="2"/>
        <v>273683</v>
      </c>
      <c r="J20" s="58">
        <v>51851</v>
      </c>
      <c r="K20" s="58">
        <v>0</v>
      </c>
      <c r="L20" s="58">
        <v>0</v>
      </c>
      <c r="M20" s="58">
        <v>221832</v>
      </c>
      <c r="N20" s="58">
        <v>0</v>
      </c>
      <c r="O20" s="58">
        <v>0</v>
      </c>
      <c r="P20" s="58">
        <v>0</v>
      </c>
      <c r="Q20" s="58">
        <v>0</v>
      </c>
      <c r="R20" s="58">
        <v>509954</v>
      </c>
      <c r="S20" s="57">
        <f t="shared" si="6"/>
        <v>731786</v>
      </c>
      <c r="T20" s="78">
        <f t="shared" si="5"/>
        <v>0.18945641490337362</v>
      </c>
    </row>
    <row r="21" spans="1:20" ht="18" customHeight="1">
      <c r="A21" s="39">
        <v>8</v>
      </c>
      <c r="B21" s="35" t="s">
        <v>141</v>
      </c>
      <c r="C21" s="50">
        <f t="shared" si="3"/>
        <v>413210</v>
      </c>
      <c r="D21" s="58">
        <v>215550</v>
      </c>
      <c r="E21" s="58">
        <v>197660</v>
      </c>
      <c r="F21" s="58">
        <v>0</v>
      </c>
      <c r="G21" s="58">
        <v>0</v>
      </c>
      <c r="H21" s="50">
        <f t="shared" si="1"/>
        <v>413210</v>
      </c>
      <c r="I21" s="50">
        <f t="shared" si="2"/>
        <v>208210</v>
      </c>
      <c r="J21" s="58">
        <v>183460</v>
      </c>
      <c r="K21" s="58">
        <v>0</v>
      </c>
      <c r="L21" s="58">
        <v>0</v>
      </c>
      <c r="M21" s="58">
        <v>24750</v>
      </c>
      <c r="N21" s="58">
        <v>0</v>
      </c>
      <c r="O21" s="58">
        <v>0</v>
      </c>
      <c r="P21" s="58">
        <v>0</v>
      </c>
      <c r="Q21" s="58">
        <v>0</v>
      </c>
      <c r="R21" s="58">
        <v>205000</v>
      </c>
      <c r="S21" s="57">
        <f t="shared" si="6"/>
        <v>229750</v>
      </c>
      <c r="T21" s="78">
        <f t="shared" si="5"/>
        <v>0.8811296287402142</v>
      </c>
    </row>
    <row r="22" spans="1:20" ht="18" customHeight="1">
      <c r="A22" s="39">
        <v>9</v>
      </c>
      <c r="B22" s="35" t="s">
        <v>142</v>
      </c>
      <c r="C22" s="50">
        <f t="shared" si="3"/>
        <v>795094</v>
      </c>
      <c r="D22" s="58">
        <v>641335</v>
      </c>
      <c r="E22" s="58">
        <v>153759</v>
      </c>
      <c r="F22" s="58">
        <v>0</v>
      </c>
      <c r="G22" s="58">
        <v>0</v>
      </c>
      <c r="H22" s="50">
        <f t="shared" si="1"/>
        <v>795094</v>
      </c>
      <c r="I22" s="50">
        <f t="shared" si="2"/>
        <v>242147</v>
      </c>
      <c r="J22" s="58">
        <v>28825</v>
      </c>
      <c r="K22" s="58">
        <v>0</v>
      </c>
      <c r="L22" s="58">
        <v>0</v>
      </c>
      <c r="M22" s="58">
        <v>213322</v>
      </c>
      <c r="N22" s="58">
        <v>0</v>
      </c>
      <c r="O22" s="58">
        <v>0</v>
      </c>
      <c r="P22" s="58">
        <v>0</v>
      </c>
      <c r="Q22" s="58">
        <v>0</v>
      </c>
      <c r="R22" s="58">
        <v>552947</v>
      </c>
      <c r="S22" s="57">
        <f t="shared" si="6"/>
        <v>766269</v>
      </c>
      <c r="T22" s="78">
        <f t="shared" si="5"/>
        <v>0.11903926127517582</v>
      </c>
    </row>
    <row r="23" spans="1:20" ht="18" customHeight="1">
      <c r="A23" s="39">
        <v>10</v>
      </c>
      <c r="B23" s="35" t="s">
        <v>143</v>
      </c>
      <c r="C23" s="50">
        <f t="shared" si="3"/>
        <v>6084181</v>
      </c>
      <c r="D23" s="58">
        <v>6028481</v>
      </c>
      <c r="E23" s="58">
        <v>55700</v>
      </c>
      <c r="F23" s="58">
        <v>0</v>
      </c>
      <c r="G23" s="58">
        <v>0</v>
      </c>
      <c r="H23" s="50">
        <f t="shared" si="1"/>
        <v>6084181</v>
      </c>
      <c r="I23" s="50">
        <f t="shared" si="2"/>
        <v>1919394</v>
      </c>
      <c r="J23" s="58">
        <v>27450</v>
      </c>
      <c r="K23" s="58">
        <v>0</v>
      </c>
      <c r="L23" s="58">
        <v>0</v>
      </c>
      <c r="M23" s="58">
        <v>1891944</v>
      </c>
      <c r="N23" s="58">
        <v>0</v>
      </c>
      <c r="O23" s="58">
        <v>0</v>
      </c>
      <c r="P23" s="58">
        <v>0</v>
      </c>
      <c r="Q23" s="58">
        <v>0</v>
      </c>
      <c r="R23" s="58">
        <v>4164787</v>
      </c>
      <c r="S23" s="57">
        <f t="shared" si="6"/>
        <v>6056731</v>
      </c>
      <c r="T23" s="78">
        <f t="shared" si="5"/>
        <v>0.014301388875863944</v>
      </c>
    </row>
    <row r="24" spans="1:20" ht="18" customHeight="1">
      <c r="A24" s="33" t="s">
        <v>1</v>
      </c>
      <c r="B24" s="34" t="s">
        <v>10</v>
      </c>
      <c r="C24" s="56">
        <f aca="true" t="shared" si="7" ref="C24:S24">+C25+C33+C38+C42+C48+C55+C60+C65</f>
        <v>604913321</v>
      </c>
      <c r="D24" s="56">
        <f t="shared" si="7"/>
        <v>277837137</v>
      </c>
      <c r="E24" s="56">
        <f t="shared" si="7"/>
        <v>327076184</v>
      </c>
      <c r="F24" s="56">
        <f t="shared" si="7"/>
        <v>70896755</v>
      </c>
      <c r="G24" s="56">
        <f t="shared" si="7"/>
        <v>0</v>
      </c>
      <c r="H24" s="56">
        <f t="shared" si="7"/>
        <v>534016566</v>
      </c>
      <c r="I24" s="56">
        <f t="shared" si="7"/>
        <v>171344978</v>
      </c>
      <c r="J24" s="56">
        <f t="shared" si="7"/>
        <v>26916210</v>
      </c>
      <c r="K24" s="56">
        <f t="shared" si="7"/>
        <v>3482037</v>
      </c>
      <c r="L24" s="56">
        <f t="shared" si="7"/>
        <v>0</v>
      </c>
      <c r="M24" s="56">
        <f t="shared" si="7"/>
        <v>138413646</v>
      </c>
      <c r="N24" s="56">
        <f t="shared" si="7"/>
        <v>2068113</v>
      </c>
      <c r="O24" s="56">
        <f t="shared" si="7"/>
        <v>264796</v>
      </c>
      <c r="P24" s="56">
        <f t="shared" si="7"/>
        <v>0</v>
      </c>
      <c r="Q24" s="56">
        <f t="shared" si="7"/>
        <v>200176</v>
      </c>
      <c r="R24" s="56">
        <f t="shared" si="7"/>
        <v>362671588</v>
      </c>
      <c r="S24" s="56">
        <f t="shared" si="7"/>
        <v>503618319</v>
      </c>
      <c r="T24" s="79">
        <f t="shared" si="5"/>
        <v>0.17740961745607742</v>
      </c>
    </row>
    <row r="25" spans="1:20" s="42" customFormat="1" ht="18" customHeight="1">
      <c r="A25" s="40">
        <v>1</v>
      </c>
      <c r="B25" s="41" t="s">
        <v>81</v>
      </c>
      <c r="C25" s="50">
        <f>+SUM(C26:C32)</f>
        <v>107532799</v>
      </c>
      <c r="D25" s="50">
        <f>+SUM(D26:D32)</f>
        <v>87667834</v>
      </c>
      <c r="E25" s="50">
        <f aca="true" t="shared" si="8" ref="E25:R25">+SUM(E26:E32)</f>
        <v>19864965</v>
      </c>
      <c r="F25" s="50">
        <f t="shared" si="8"/>
        <v>1618579</v>
      </c>
      <c r="G25" s="50">
        <f t="shared" si="8"/>
        <v>0</v>
      </c>
      <c r="H25" s="50">
        <f aca="true" t="shared" si="9" ref="H25:H69">+I25+R25</f>
        <v>105914220</v>
      </c>
      <c r="I25" s="50">
        <f t="shared" si="8"/>
        <v>63920620</v>
      </c>
      <c r="J25" s="50">
        <f t="shared" si="8"/>
        <v>4136477</v>
      </c>
      <c r="K25" s="50">
        <f t="shared" si="8"/>
        <v>496</v>
      </c>
      <c r="L25" s="50">
        <f t="shared" si="8"/>
        <v>0</v>
      </c>
      <c r="M25" s="50">
        <f t="shared" si="8"/>
        <v>59612547</v>
      </c>
      <c r="N25" s="50">
        <f t="shared" si="8"/>
        <v>0</v>
      </c>
      <c r="O25" s="50">
        <f t="shared" si="8"/>
        <v>171100</v>
      </c>
      <c r="P25" s="50">
        <f t="shared" si="8"/>
        <v>0</v>
      </c>
      <c r="Q25" s="50">
        <f t="shared" si="8"/>
        <v>0</v>
      </c>
      <c r="R25" s="50">
        <f t="shared" si="8"/>
        <v>41993600</v>
      </c>
      <c r="S25" s="57">
        <f>+SUM(M25:R25)</f>
        <v>101777247</v>
      </c>
      <c r="T25" s="78">
        <f t="shared" si="5"/>
        <v>0.06472047674130821</v>
      </c>
    </row>
    <row r="26" spans="1:20" s="45" customFormat="1" ht="18" customHeight="1">
      <c r="A26" s="43">
        <v>1</v>
      </c>
      <c r="B26" s="44" t="s">
        <v>140</v>
      </c>
      <c r="C26" s="50">
        <f aca="true" t="shared" si="10" ref="C26:C69">+SUM(D26:E26)</f>
        <v>7815335</v>
      </c>
      <c r="D26" s="52">
        <v>7054596</v>
      </c>
      <c r="E26" s="52">
        <v>760739</v>
      </c>
      <c r="F26" s="52">
        <v>1595779</v>
      </c>
      <c r="G26" s="52">
        <v>0</v>
      </c>
      <c r="H26" s="50">
        <f t="shared" si="9"/>
        <v>6219556</v>
      </c>
      <c r="I26" s="50">
        <f aca="true" t="shared" si="11" ref="I26:I69">+SUM(J26:Q26)</f>
        <v>1439641</v>
      </c>
      <c r="J26" s="52">
        <v>255332</v>
      </c>
      <c r="K26" s="52">
        <v>0</v>
      </c>
      <c r="L26" s="52">
        <v>0</v>
      </c>
      <c r="M26" s="52">
        <v>1184309</v>
      </c>
      <c r="N26" s="52">
        <v>0</v>
      </c>
      <c r="O26" s="52">
        <v>0</v>
      </c>
      <c r="P26" s="52">
        <v>0</v>
      </c>
      <c r="Q26" s="52">
        <v>0</v>
      </c>
      <c r="R26" s="52">
        <v>4779915</v>
      </c>
      <c r="S26" s="57">
        <f aca="true" t="shared" si="12" ref="S26:S69">+SUM(M26:R26)</f>
        <v>5964224</v>
      </c>
      <c r="T26" s="78">
        <f t="shared" si="5"/>
        <v>0.1773581052498505</v>
      </c>
    </row>
    <row r="27" spans="1:20" s="45" customFormat="1" ht="18" customHeight="1">
      <c r="A27" s="43">
        <v>2</v>
      </c>
      <c r="B27" s="44" t="s">
        <v>114</v>
      </c>
      <c r="C27" s="50">
        <f t="shared" si="10"/>
        <v>14912819</v>
      </c>
      <c r="D27" s="52">
        <v>11804207</v>
      </c>
      <c r="E27" s="52">
        <v>3108612</v>
      </c>
      <c r="F27" s="52">
        <v>600</v>
      </c>
      <c r="G27" s="52">
        <v>0</v>
      </c>
      <c r="H27" s="50">
        <f t="shared" si="9"/>
        <v>14912219</v>
      </c>
      <c r="I27" s="50">
        <f t="shared" si="11"/>
        <v>6314507</v>
      </c>
      <c r="J27" s="52">
        <v>2778466</v>
      </c>
      <c r="K27" s="52">
        <v>0</v>
      </c>
      <c r="L27" s="52">
        <v>0</v>
      </c>
      <c r="M27" s="52">
        <v>3411041</v>
      </c>
      <c r="N27" s="52">
        <v>0</v>
      </c>
      <c r="O27" s="52">
        <v>125000</v>
      </c>
      <c r="P27" s="52">
        <v>0</v>
      </c>
      <c r="Q27" s="52">
        <v>0</v>
      </c>
      <c r="R27" s="52">
        <v>8597712</v>
      </c>
      <c r="S27" s="57">
        <f t="shared" si="12"/>
        <v>12133753</v>
      </c>
      <c r="T27" s="78">
        <f t="shared" si="5"/>
        <v>0.4400131316664943</v>
      </c>
    </row>
    <row r="28" spans="1:20" s="45" customFormat="1" ht="18" customHeight="1">
      <c r="A28" s="43">
        <v>3</v>
      </c>
      <c r="B28" s="44" t="s">
        <v>95</v>
      </c>
      <c r="C28" s="50">
        <f t="shared" si="10"/>
        <v>35519203</v>
      </c>
      <c r="D28" s="52">
        <v>35224870</v>
      </c>
      <c r="E28" s="52">
        <v>294333</v>
      </c>
      <c r="F28" s="52">
        <v>20700</v>
      </c>
      <c r="G28" s="52">
        <v>0</v>
      </c>
      <c r="H28" s="50">
        <f t="shared" si="9"/>
        <v>35498503</v>
      </c>
      <c r="I28" s="50">
        <f t="shared" si="11"/>
        <v>32815856</v>
      </c>
      <c r="J28" s="52">
        <v>162130</v>
      </c>
      <c r="K28" s="52">
        <v>0</v>
      </c>
      <c r="L28" s="52">
        <v>0</v>
      </c>
      <c r="M28" s="52">
        <v>32653726</v>
      </c>
      <c r="N28" s="52">
        <v>0</v>
      </c>
      <c r="O28" s="52">
        <v>0</v>
      </c>
      <c r="P28" s="52">
        <v>0</v>
      </c>
      <c r="Q28" s="52">
        <v>0</v>
      </c>
      <c r="R28" s="52">
        <v>2682647</v>
      </c>
      <c r="S28" s="57">
        <f t="shared" si="12"/>
        <v>35336373</v>
      </c>
      <c r="T28" s="78">
        <f t="shared" si="5"/>
        <v>0.004940599446804008</v>
      </c>
    </row>
    <row r="29" spans="1:20" s="45" customFormat="1" ht="18" customHeight="1">
      <c r="A29" s="43">
        <v>4</v>
      </c>
      <c r="B29" s="44" t="s">
        <v>113</v>
      </c>
      <c r="C29" s="50">
        <f t="shared" si="10"/>
        <v>32638746</v>
      </c>
      <c r="D29" s="52">
        <v>27562024</v>
      </c>
      <c r="E29" s="52">
        <v>5076722</v>
      </c>
      <c r="F29" s="52">
        <v>0</v>
      </c>
      <c r="G29" s="52">
        <v>0</v>
      </c>
      <c r="H29" s="50">
        <f t="shared" si="9"/>
        <v>32638746</v>
      </c>
      <c r="I29" s="50">
        <f t="shared" si="11"/>
        <v>11008669</v>
      </c>
      <c r="J29" s="52">
        <v>267356</v>
      </c>
      <c r="K29" s="52">
        <v>0</v>
      </c>
      <c r="L29" s="52">
        <v>0</v>
      </c>
      <c r="M29" s="52">
        <v>10741313</v>
      </c>
      <c r="N29" s="52">
        <v>0</v>
      </c>
      <c r="O29" s="52">
        <v>0</v>
      </c>
      <c r="P29" s="52">
        <v>0</v>
      </c>
      <c r="Q29" s="52">
        <v>0</v>
      </c>
      <c r="R29" s="52">
        <v>21630077</v>
      </c>
      <c r="S29" s="57">
        <f t="shared" si="12"/>
        <v>32371390</v>
      </c>
      <c r="T29" s="78">
        <f t="shared" si="5"/>
        <v>0.02428595137159633</v>
      </c>
    </row>
    <row r="30" spans="1:20" s="45" customFormat="1" ht="18" customHeight="1">
      <c r="A30" s="43">
        <v>5</v>
      </c>
      <c r="B30" s="44" t="s">
        <v>82</v>
      </c>
      <c r="C30" s="50">
        <f t="shared" si="10"/>
        <v>3402905</v>
      </c>
      <c r="D30" s="52">
        <v>407628</v>
      </c>
      <c r="E30" s="52">
        <v>2995277</v>
      </c>
      <c r="F30" s="52">
        <v>1500</v>
      </c>
      <c r="G30" s="52">
        <v>0</v>
      </c>
      <c r="H30" s="50">
        <f t="shared" si="9"/>
        <v>3401405</v>
      </c>
      <c r="I30" s="50">
        <f t="shared" si="11"/>
        <v>3140868</v>
      </c>
      <c r="J30" s="52">
        <v>181679</v>
      </c>
      <c r="K30" s="52">
        <v>496</v>
      </c>
      <c r="L30" s="52">
        <v>0</v>
      </c>
      <c r="M30" s="52">
        <v>2912593</v>
      </c>
      <c r="N30" s="52">
        <v>0</v>
      </c>
      <c r="O30" s="52">
        <v>46100</v>
      </c>
      <c r="P30" s="52">
        <v>0</v>
      </c>
      <c r="Q30" s="52">
        <v>0</v>
      </c>
      <c r="R30" s="52">
        <v>260537</v>
      </c>
      <c r="S30" s="57">
        <f t="shared" si="12"/>
        <v>3219230</v>
      </c>
      <c r="T30" s="78">
        <f t="shared" si="5"/>
        <v>0.05800148239276531</v>
      </c>
    </row>
    <row r="31" spans="1:20" s="45" customFormat="1" ht="18" customHeight="1">
      <c r="A31" s="43">
        <v>6</v>
      </c>
      <c r="B31" s="44" t="s">
        <v>84</v>
      </c>
      <c r="C31" s="50">
        <f t="shared" si="10"/>
        <v>4808586</v>
      </c>
      <c r="D31" s="52">
        <v>3532732</v>
      </c>
      <c r="E31" s="52">
        <v>1275854</v>
      </c>
      <c r="F31" s="52">
        <v>0</v>
      </c>
      <c r="G31" s="52">
        <v>0</v>
      </c>
      <c r="H31" s="50">
        <f t="shared" si="9"/>
        <v>4808586</v>
      </c>
      <c r="I31" s="50">
        <f t="shared" si="11"/>
        <v>1740544</v>
      </c>
      <c r="J31" s="52">
        <v>349104</v>
      </c>
      <c r="K31" s="52">
        <v>0</v>
      </c>
      <c r="L31" s="52">
        <v>0</v>
      </c>
      <c r="M31" s="52">
        <v>1391440</v>
      </c>
      <c r="N31" s="52">
        <v>0</v>
      </c>
      <c r="O31" s="52">
        <v>0</v>
      </c>
      <c r="P31" s="52">
        <v>0</v>
      </c>
      <c r="Q31" s="52">
        <v>0</v>
      </c>
      <c r="R31" s="52">
        <v>3068042</v>
      </c>
      <c r="S31" s="57">
        <f t="shared" si="12"/>
        <v>4459482</v>
      </c>
      <c r="T31" s="78">
        <f t="shared" si="5"/>
        <v>0.20057177526106781</v>
      </c>
    </row>
    <row r="32" spans="1:20" s="45" customFormat="1" ht="18" customHeight="1">
      <c r="A32" s="43">
        <v>7</v>
      </c>
      <c r="B32" s="44" t="s">
        <v>128</v>
      </c>
      <c r="C32" s="50">
        <f t="shared" si="10"/>
        <v>8435205</v>
      </c>
      <c r="D32" s="52">
        <v>2081777</v>
      </c>
      <c r="E32" s="52">
        <v>6353428</v>
      </c>
      <c r="F32" s="52">
        <v>0</v>
      </c>
      <c r="G32" s="52">
        <v>0</v>
      </c>
      <c r="H32" s="50">
        <f t="shared" si="9"/>
        <v>8435205</v>
      </c>
      <c r="I32" s="50">
        <f t="shared" si="11"/>
        <v>7460535</v>
      </c>
      <c r="J32" s="52">
        <v>142410</v>
      </c>
      <c r="K32" s="52">
        <v>0</v>
      </c>
      <c r="L32" s="52">
        <v>0</v>
      </c>
      <c r="M32" s="52">
        <v>7318125</v>
      </c>
      <c r="N32" s="52">
        <v>0</v>
      </c>
      <c r="O32" s="52">
        <v>0</v>
      </c>
      <c r="P32" s="52">
        <v>0</v>
      </c>
      <c r="Q32" s="52">
        <v>0</v>
      </c>
      <c r="R32" s="52">
        <v>974670</v>
      </c>
      <c r="S32" s="57">
        <f t="shared" si="12"/>
        <v>8292795</v>
      </c>
      <c r="T32" s="78">
        <f t="shared" si="5"/>
        <v>0.019088443389113516</v>
      </c>
    </row>
    <row r="33" spans="1:20" s="42" customFormat="1" ht="18" customHeight="1">
      <c r="A33" s="40">
        <v>2</v>
      </c>
      <c r="B33" s="41" t="s">
        <v>86</v>
      </c>
      <c r="C33" s="50">
        <f t="shared" si="10"/>
        <v>22644304</v>
      </c>
      <c r="D33" s="56">
        <f aca="true" t="shared" si="13" ref="D33:R33">+SUM(D34:D37)</f>
        <v>21129211</v>
      </c>
      <c r="E33" s="56">
        <f t="shared" si="13"/>
        <v>1515093</v>
      </c>
      <c r="F33" s="56">
        <f t="shared" si="13"/>
        <v>91150</v>
      </c>
      <c r="G33" s="56">
        <f t="shared" si="13"/>
        <v>0</v>
      </c>
      <c r="H33" s="50">
        <f t="shared" si="9"/>
        <v>22553154</v>
      </c>
      <c r="I33" s="50">
        <f t="shared" si="11"/>
        <v>8188655</v>
      </c>
      <c r="J33" s="56">
        <f t="shared" si="13"/>
        <v>932820</v>
      </c>
      <c r="K33" s="56">
        <f t="shared" si="13"/>
        <v>9253</v>
      </c>
      <c r="L33" s="56">
        <f t="shared" si="13"/>
        <v>0</v>
      </c>
      <c r="M33" s="56">
        <f t="shared" si="13"/>
        <v>7093495</v>
      </c>
      <c r="N33" s="56">
        <f t="shared" si="13"/>
        <v>0</v>
      </c>
      <c r="O33" s="56">
        <f t="shared" si="13"/>
        <v>0</v>
      </c>
      <c r="P33" s="56">
        <f t="shared" si="13"/>
        <v>0</v>
      </c>
      <c r="Q33" s="56">
        <f t="shared" si="13"/>
        <v>153087</v>
      </c>
      <c r="R33" s="56">
        <f t="shared" si="13"/>
        <v>14364499</v>
      </c>
      <c r="S33" s="57">
        <f>+SUM(M33:R33)</f>
        <v>21611081</v>
      </c>
      <c r="T33" s="78">
        <f t="shared" si="5"/>
        <v>0.11504612173794108</v>
      </c>
    </row>
    <row r="34" spans="1:20" s="45" customFormat="1" ht="18" customHeight="1">
      <c r="A34" s="43" t="s">
        <v>25</v>
      </c>
      <c r="B34" s="44" t="s">
        <v>87</v>
      </c>
      <c r="C34" s="50">
        <f t="shared" si="10"/>
        <v>4375964</v>
      </c>
      <c r="D34" s="52">
        <v>4130572</v>
      </c>
      <c r="E34" s="52">
        <v>245392</v>
      </c>
      <c r="F34" s="52">
        <v>0</v>
      </c>
      <c r="G34" s="52">
        <v>0</v>
      </c>
      <c r="H34" s="50">
        <f t="shared" si="9"/>
        <v>4375964</v>
      </c>
      <c r="I34" s="50">
        <f t="shared" si="11"/>
        <v>2528916</v>
      </c>
      <c r="J34" s="52">
        <v>111984</v>
      </c>
      <c r="K34" s="52">
        <v>0</v>
      </c>
      <c r="L34" s="52">
        <v>0</v>
      </c>
      <c r="M34" s="52">
        <v>2416932</v>
      </c>
      <c r="N34" s="52">
        <v>0</v>
      </c>
      <c r="O34" s="52">
        <v>0</v>
      </c>
      <c r="P34" s="52">
        <v>0</v>
      </c>
      <c r="Q34" s="52">
        <v>0</v>
      </c>
      <c r="R34" s="52">
        <v>1847048</v>
      </c>
      <c r="S34" s="57">
        <f t="shared" si="12"/>
        <v>4263980</v>
      </c>
      <c r="T34" s="78">
        <f t="shared" si="5"/>
        <v>0.044281423345022136</v>
      </c>
    </row>
    <row r="35" spans="1:20" s="45" customFormat="1" ht="18" customHeight="1">
      <c r="A35" s="43" t="s">
        <v>26</v>
      </c>
      <c r="B35" s="44" t="s">
        <v>147</v>
      </c>
      <c r="C35" s="50">
        <f t="shared" si="10"/>
        <v>981842</v>
      </c>
      <c r="D35" s="52">
        <v>790029</v>
      </c>
      <c r="E35" s="52">
        <v>191813</v>
      </c>
      <c r="F35" s="52">
        <v>59000</v>
      </c>
      <c r="G35" s="52">
        <v>0</v>
      </c>
      <c r="H35" s="50">
        <f t="shared" si="9"/>
        <v>922842</v>
      </c>
      <c r="I35" s="50">
        <f t="shared" si="11"/>
        <v>572899</v>
      </c>
      <c r="J35" s="52">
        <v>89652</v>
      </c>
      <c r="K35" s="52">
        <v>9253</v>
      </c>
      <c r="L35" s="52">
        <v>0</v>
      </c>
      <c r="M35" s="52">
        <v>320907</v>
      </c>
      <c r="N35" s="52">
        <v>0</v>
      </c>
      <c r="O35" s="52">
        <v>0</v>
      </c>
      <c r="P35" s="52">
        <v>0</v>
      </c>
      <c r="Q35" s="52">
        <v>153087</v>
      </c>
      <c r="R35" s="52">
        <v>349943</v>
      </c>
      <c r="S35" s="57">
        <f t="shared" si="12"/>
        <v>823937</v>
      </c>
      <c r="T35" s="78">
        <f t="shared" si="5"/>
        <v>0.1726395053927481</v>
      </c>
    </row>
    <row r="36" spans="1:20" s="45" customFormat="1" ht="18" customHeight="1">
      <c r="A36" s="43" t="s">
        <v>27</v>
      </c>
      <c r="B36" s="44" t="s">
        <v>88</v>
      </c>
      <c r="C36" s="50">
        <f t="shared" si="10"/>
        <v>1281815</v>
      </c>
      <c r="D36" s="52">
        <v>652818</v>
      </c>
      <c r="E36" s="52">
        <v>628997</v>
      </c>
      <c r="F36" s="52">
        <v>22500</v>
      </c>
      <c r="G36" s="52">
        <v>0</v>
      </c>
      <c r="H36" s="50">
        <f t="shared" si="9"/>
        <v>1259315</v>
      </c>
      <c r="I36" s="50">
        <f t="shared" si="11"/>
        <v>937958</v>
      </c>
      <c r="J36" s="52">
        <v>571400</v>
      </c>
      <c r="K36" s="52">
        <v>0</v>
      </c>
      <c r="L36" s="52">
        <v>0</v>
      </c>
      <c r="M36" s="52">
        <v>366558</v>
      </c>
      <c r="N36" s="52">
        <v>0</v>
      </c>
      <c r="O36" s="52">
        <v>0</v>
      </c>
      <c r="P36" s="52">
        <v>0</v>
      </c>
      <c r="Q36" s="52">
        <v>0</v>
      </c>
      <c r="R36" s="52">
        <v>321357</v>
      </c>
      <c r="S36" s="57">
        <f t="shared" si="12"/>
        <v>687915</v>
      </c>
      <c r="T36" s="78">
        <f t="shared" si="5"/>
        <v>0.6091957209171412</v>
      </c>
    </row>
    <row r="37" spans="1:20" s="45" customFormat="1" ht="18" customHeight="1">
      <c r="A37" s="43" t="s">
        <v>34</v>
      </c>
      <c r="B37" s="44" t="s">
        <v>136</v>
      </c>
      <c r="C37" s="50">
        <f t="shared" si="10"/>
        <v>16004683</v>
      </c>
      <c r="D37" s="52">
        <v>15555792</v>
      </c>
      <c r="E37" s="52">
        <v>448891</v>
      </c>
      <c r="F37" s="52">
        <v>9650</v>
      </c>
      <c r="G37" s="52">
        <v>0</v>
      </c>
      <c r="H37" s="50">
        <f t="shared" si="9"/>
        <v>15995033</v>
      </c>
      <c r="I37" s="50">
        <f t="shared" si="11"/>
        <v>4148882</v>
      </c>
      <c r="J37" s="52">
        <v>159784</v>
      </c>
      <c r="K37" s="52">
        <v>0</v>
      </c>
      <c r="L37" s="52">
        <v>0</v>
      </c>
      <c r="M37" s="52">
        <v>3989098</v>
      </c>
      <c r="N37" s="52">
        <v>0</v>
      </c>
      <c r="O37" s="52">
        <v>0</v>
      </c>
      <c r="P37" s="52">
        <v>0</v>
      </c>
      <c r="Q37" s="52">
        <v>0</v>
      </c>
      <c r="R37" s="52">
        <v>11846151</v>
      </c>
      <c r="S37" s="57">
        <f t="shared" si="12"/>
        <v>15835249</v>
      </c>
      <c r="T37" s="78">
        <f t="shared" si="5"/>
        <v>0.038512543861213694</v>
      </c>
    </row>
    <row r="38" spans="1:20" s="42" customFormat="1" ht="18" customHeight="1">
      <c r="A38" s="40">
        <v>3</v>
      </c>
      <c r="B38" s="41" t="s">
        <v>89</v>
      </c>
      <c r="C38" s="56">
        <f aca="true" t="shared" si="14" ref="C38:R38">+SUM(C39:C41)</f>
        <v>124747846</v>
      </c>
      <c r="D38" s="56">
        <f t="shared" si="14"/>
        <v>6986558</v>
      </c>
      <c r="E38" s="56">
        <f t="shared" si="14"/>
        <v>117761288</v>
      </c>
      <c r="F38" s="56">
        <f t="shared" si="14"/>
        <v>40989</v>
      </c>
      <c r="G38" s="56">
        <f t="shared" si="14"/>
        <v>0</v>
      </c>
      <c r="H38" s="56">
        <f t="shared" si="14"/>
        <v>124706857</v>
      </c>
      <c r="I38" s="56">
        <f t="shared" si="14"/>
        <v>6675205</v>
      </c>
      <c r="J38" s="56">
        <f t="shared" si="14"/>
        <v>1801413</v>
      </c>
      <c r="K38" s="56">
        <f t="shared" si="14"/>
        <v>34937</v>
      </c>
      <c r="L38" s="56">
        <f t="shared" si="14"/>
        <v>0</v>
      </c>
      <c r="M38" s="56">
        <f t="shared" si="14"/>
        <v>4838855</v>
      </c>
      <c r="N38" s="56">
        <f t="shared" si="14"/>
        <v>0</v>
      </c>
      <c r="O38" s="56">
        <f t="shared" si="14"/>
        <v>0</v>
      </c>
      <c r="P38" s="56">
        <f t="shared" si="14"/>
        <v>0</v>
      </c>
      <c r="Q38" s="56">
        <f t="shared" si="14"/>
        <v>0</v>
      </c>
      <c r="R38" s="56">
        <f t="shared" si="14"/>
        <v>118031652</v>
      </c>
      <c r="S38" s="57">
        <f>+SUM(M38:R38)</f>
        <v>122870507</v>
      </c>
      <c r="T38" s="78">
        <f t="shared" si="5"/>
        <v>0.27510016546308314</v>
      </c>
    </row>
    <row r="39" spans="1:20" s="45" customFormat="1" ht="18" customHeight="1">
      <c r="A39" s="43">
        <v>1</v>
      </c>
      <c r="B39" s="44" t="s">
        <v>92</v>
      </c>
      <c r="C39" s="50">
        <f t="shared" si="10"/>
        <v>4346382</v>
      </c>
      <c r="D39" s="52">
        <v>4242233</v>
      </c>
      <c r="E39" s="52">
        <v>104149</v>
      </c>
      <c r="F39" s="52">
        <v>600</v>
      </c>
      <c r="G39" s="52">
        <v>0</v>
      </c>
      <c r="H39" s="50">
        <f t="shared" si="9"/>
        <v>4345782</v>
      </c>
      <c r="I39" s="50">
        <f t="shared" si="11"/>
        <v>3794450</v>
      </c>
      <c r="J39" s="52">
        <v>161849</v>
      </c>
      <c r="K39" s="52">
        <v>200</v>
      </c>
      <c r="L39" s="52"/>
      <c r="M39" s="52">
        <v>3632401</v>
      </c>
      <c r="N39" s="51"/>
      <c r="O39" s="52"/>
      <c r="P39" s="52"/>
      <c r="Q39" s="52"/>
      <c r="R39" s="52">
        <v>551332</v>
      </c>
      <c r="S39" s="57">
        <f t="shared" si="12"/>
        <v>4183733</v>
      </c>
      <c r="T39" s="78">
        <f t="shared" si="5"/>
        <v>0.042706848159812356</v>
      </c>
    </row>
    <row r="40" spans="1:20" s="45" customFormat="1" ht="18" customHeight="1">
      <c r="A40" s="43">
        <v>2</v>
      </c>
      <c r="B40" s="44" t="s">
        <v>91</v>
      </c>
      <c r="C40" s="50">
        <f t="shared" si="10"/>
        <v>119079957</v>
      </c>
      <c r="D40" s="52">
        <v>1630239</v>
      </c>
      <c r="E40" s="52">
        <v>117449718</v>
      </c>
      <c r="F40" s="52">
        <v>36858</v>
      </c>
      <c r="G40" s="52">
        <v>0</v>
      </c>
      <c r="H40" s="50">
        <f t="shared" si="9"/>
        <v>119043099</v>
      </c>
      <c r="I40" s="50">
        <f t="shared" si="11"/>
        <v>2256715</v>
      </c>
      <c r="J40" s="52">
        <v>1455870</v>
      </c>
      <c r="K40" s="52">
        <v>1260</v>
      </c>
      <c r="L40" s="52"/>
      <c r="M40" s="52">
        <v>799585</v>
      </c>
      <c r="N40" s="51"/>
      <c r="O40" s="52"/>
      <c r="P40" s="52"/>
      <c r="Q40" s="52"/>
      <c r="R40" s="52">
        <v>116786384</v>
      </c>
      <c r="S40" s="57">
        <f t="shared" si="12"/>
        <v>117585969</v>
      </c>
      <c r="T40" s="78">
        <f t="shared" si="5"/>
        <v>0.6456863183875677</v>
      </c>
    </row>
    <row r="41" spans="1:20" s="45" customFormat="1" ht="18" customHeight="1">
      <c r="A41" s="43">
        <v>3</v>
      </c>
      <c r="B41" s="44" t="s">
        <v>90</v>
      </c>
      <c r="C41" s="50">
        <f t="shared" si="10"/>
        <v>1321507</v>
      </c>
      <c r="D41" s="52">
        <v>1114086</v>
      </c>
      <c r="E41" s="52">
        <v>207421</v>
      </c>
      <c r="F41" s="52">
        <v>3531</v>
      </c>
      <c r="G41" s="52">
        <v>0</v>
      </c>
      <c r="H41" s="50">
        <f t="shared" si="9"/>
        <v>1317976</v>
      </c>
      <c r="I41" s="50">
        <f t="shared" si="11"/>
        <v>624040</v>
      </c>
      <c r="J41" s="52">
        <v>183694</v>
      </c>
      <c r="K41" s="52">
        <v>33477</v>
      </c>
      <c r="L41" s="52"/>
      <c r="M41" s="52">
        <v>406869</v>
      </c>
      <c r="N41" s="51"/>
      <c r="O41" s="52"/>
      <c r="P41" s="52"/>
      <c r="Q41" s="52"/>
      <c r="R41" s="52">
        <v>693936</v>
      </c>
      <c r="S41" s="57">
        <f t="shared" si="12"/>
        <v>1100805</v>
      </c>
      <c r="T41" s="78">
        <f t="shared" si="5"/>
        <v>0.34800814050381385</v>
      </c>
    </row>
    <row r="42" spans="1:20" s="42" customFormat="1" ht="18" customHeight="1">
      <c r="A42" s="40">
        <v>4</v>
      </c>
      <c r="B42" s="41" t="s">
        <v>93</v>
      </c>
      <c r="C42" s="56">
        <f>+SUM(C43:C47)</f>
        <v>85918708</v>
      </c>
      <c r="D42" s="56">
        <f>+SUM(D43:D47)</f>
        <v>39887238</v>
      </c>
      <c r="E42" s="56">
        <f>+SUM(E43:E47)</f>
        <v>46031470</v>
      </c>
      <c r="F42" s="56">
        <f>+SUM(F43:F47)</f>
        <v>1673</v>
      </c>
      <c r="G42" s="56">
        <f>+SUM(G43:G47)</f>
        <v>0</v>
      </c>
      <c r="H42" s="50">
        <f t="shared" si="9"/>
        <v>85917035</v>
      </c>
      <c r="I42" s="50">
        <f t="shared" si="11"/>
        <v>54453270</v>
      </c>
      <c r="J42" s="56">
        <f aca="true" t="shared" si="15" ref="J42:R42">+SUM(J43:J47)</f>
        <v>6324103</v>
      </c>
      <c r="K42" s="56">
        <f t="shared" si="15"/>
        <v>856968</v>
      </c>
      <c r="L42" s="56">
        <f t="shared" si="15"/>
        <v>0</v>
      </c>
      <c r="M42" s="56">
        <f t="shared" si="15"/>
        <v>46645163</v>
      </c>
      <c r="N42" s="56">
        <f t="shared" si="15"/>
        <v>619036</v>
      </c>
      <c r="O42" s="56">
        <f t="shared" si="15"/>
        <v>0</v>
      </c>
      <c r="P42" s="56">
        <f t="shared" si="15"/>
        <v>0</v>
      </c>
      <c r="Q42" s="56">
        <f t="shared" si="15"/>
        <v>8000</v>
      </c>
      <c r="R42" s="56">
        <f t="shared" si="15"/>
        <v>31463765</v>
      </c>
      <c r="S42" s="57">
        <f>+SUM(M42:R42)</f>
        <v>78735964</v>
      </c>
      <c r="T42" s="78">
        <f t="shared" si="5"/>
        <v>0.13187584510535363</v>
      </c>
    </row>
    <row r="43" spans="1:20" s="45" customFormat="1" ht="18" customHeight="1">
      <c r="A43" s="43">
        <v>1</v>
      </c>
      <c r="B43" s="44" t="s">
        <v>138</v>
      </c>
      <c r="C43" s="50">
        <f t="shared" si="10"/>
        <v>54508991</v>
      </c>
      <c r="D43" s="52">
        <v>24439597</v>
      </c>
      <c r="E43" s="52">
        <v>30069394</v>
      </c>
      <c r="F43" s="51">
        <v>400</v>
      </c>
      <c r="G43" s="52">
        <v>0</v>
      </c>
      <c r="H43" s="50">
        <f t="shared" si="9"/>
        <v>54508591</v>
      </c>
      <c r="I43" s="50">
        <f t="shared" si="11"/>
        <v>32146818</v>
      </c>
      <c r="J43" s="52">
        <v>3770363</v>
      </c>
      <c r="K43" s="52">
        <v>323901</v>
      </c>
      <c r="L43" s="52">
        <v>0</v>
      </c>
      <c r="M43" s="52">
        <v>28052554</v>
      </c>
      <c r="N43" s="52">
        <v>0</v>
      </c>
      <c r="O43" s="52">
        <v>0</v>
      </c>
      <c r="P43" s="52">
        <v>0</v>
      </c>
      <c r="Q43" s="52">
        <v>0</v>
      </c>
      <c r="R43" s="52">
        <v>22361773</v>
      </c>
      <c r="S43" s="57">
        <f t="shared" si="12"/>
        <v>50414327</v>
      </c>
      <c r="T43" s="78">
        <f t="shared" si="5"/>
        <v>0.12736140790046468</v>
      </c>
    </row>
    <row r="44" spans="1:20" s="45" customFormat="1" ht="18" customHeight="1">
      <c r="A44" s="43">
        <v>2</v>
      </c>
      <c r="B44" s="44" t="s">
        <v>96</v>
      </c>
      <c r="C44" s="50">
        <f t="shared" si="10"/>
        <v>1649865</v>
      </c>
      <c r="D44" s="52">
        <v>455373</v>
      </c>
      <c r="E44" s="52">
        <v>1194492</v>
      </c>
      <c r="F44" s="51">
        <v>0</v>
      </c>
      <c r="G44" s="52">
        <v>0</v>
      </c>
      <c r="H44" s="50">
        <f t="shared" si="9"/>
        <v>1649865</v>
      </c>
      <c r="I44" s="50">
        <f t="shared" si="11"/>
        <v>1454898</v>
      </c>
      <c r="J44" s="52">
        <v>507942</v>
      </c>
      <c r="K44" s="52">
        <v>0</v>
      </c>
      <c r="L44" s="52">
        <v>0</v>
      </c>
      <c r="M44" s="52">
        <v>946956</v>
      </c>
      <c r="N44" s="52">
        <v>0</v>
      </c>
      <c r="O44" s="52">
        <v>0</v>
      </c>
      <c r="P44" s="52">
        <v>0</v>
      </c>
      <c r="Q44" s="52">
        <v>0</v>
      </c>
      <c r="R44" s="52">
        <v>194967</v>
      </c>
      <c r="S44" s="57">
        <f t="shared" si="12"/>
        <v>1141923</v>
      </c>
      <c r="T44" s="78">
        <f t="shared" si="5"/>
        <v>0.3491255057055546</v>
      </c>
    </row>
    <row r="45" spans="1:20" s="45" customFormat="1" ht="18" customHeight="1">
      <c r="A45" s="43">
        <v>3</v>
      </c>
      <c r="B45" s="44" t="s">
        <v>94</v>
      </c>
      <c r="C45" s="50">
        <f t="shared" si="10"/>
        <v>9885750</v>
      </c>
      <c r="D45" s="52">
        <v>9593331</v>
      </c>
      <c r="E45" s="52">
        <v>292419</v>
      </c>
      <c r="F45" s="51">
        <v>1273</v>
      </c>
      <c r="G45" s="52">
        <v>0</v>
      </c>
      <c r="H45" s="50">
        <f t="shared" si="9"/>
        <v>9884477</v>
      </c>
      <c r="I45" s="50">
        <f t="shared" si="11"/>
        <v>3769385</v>
      </c>
      <c r="J45" s="52">
        <v>1234715</v>
      </c>
      <c r="K45" s="52">
        <v>533067</v>
      </c>
      <c r="L45" s="52">
        <v>0</v>
      </c>
      <c r="M45" s="52">
        <v>2001603</v>
      </c>
      <c r="N45" s="52">
        <v>0</v>
      </c>
      <c r="O45" s="52">
        <v>0</v>
      </c>
      <c r="P45" s="52">
        <v>0</v>
      </c>
      <c r="Q45" s="52">
        <v>0</v>
      </c>
      <c r="R45" s="52">
        <v>6115092</v>
      </c>
      <c r="S45" s="57">
        <f t="shared" si="12"/>
        <v>8116695</v>
      </c>
      <c r="T45" s="78">
        <f t="shared" si="5"/>
        <v>0.46898419768742117</v>
      </c>
    </row>
    <row r="46" spans="1:20" s="45" customFormat="1" ht="18" customHeight="1">
      <c r="A46" s="43">
        <v>4</v>
      </c>
      <c r="B46" s="44" t="s">
        <v>97</v>
      </c>
      <c r="C46" s="50">
        <f>+SUM(D46:E46)</f>
        <v>19871401</v>
      </c>
      <c r="D46" s="52">
        <v>5398937</v>
      </c>
      <c r="E46" s="52">
        <v>14472464</v>
      </c>
      <c r="F46" s="51">
        <v>0</v>
      </c>
      <c r="G46" s="52">
        <v>0</v>
      </c>
      <c r="H46" s="50">
        <f>+I46+R46</f>
        <v>19871401</v>
      </c>
      <c r="I46" s="50">
        <f>+SUM(J46:Q46)</f>
        <v>17079468</v>
      </c>
      <c r="J46" s="52">
        <v>808382</v>
      </c>
      <c r="K46" s="52">
        <v>0</v>
      </c>
      <c r="L46" s="52">
        <v>0</v>
      </c>
      <c r="M46" s="52">
        <v>15644050</v>
      </c>
      <c r="N46" s="52">
        <v>619036</v>
      </c>
      <c r="O46" s="52">
        <v>0</v>
      </c>
      <c r="P46" s="52">
        <v>0</v>
      </c>
      <c r="Q46" s="52">
        <v>8000</v>
      </c>
      <c r="R46" s="52">
        <v>2791933</v>
      </c>
      <c r="S46" s="57">
        <f>+SUM(M46:R46)</f>
        <v>19063019</v>
      </c>
      <c r="T46" s="78">
        <f>+SUM(J46:L46)/I46</f>
        <v>0.047330631141438366</v>
      </c>
    </row>
    <row r="47" spans="1:20" s="45" customFormat="1" ht="18" customHeight="1">
      <c r="A47" s="43">
        <v>5</v>
      </c>
      <c r="B47" s="44" t="s">
        <v>144</v>
      </c>
      <c r="C47" s="50">
        <f t="shared" si="10"/>
        <v>2701</v>
      </c>
      <c r="D47" s="52">
        <v>0</v>
      </c>
      <c r="E47" s="52">
        <v>2701</v>
      </c>
      <c r="F47" s="51">
        <v>0</v>
      </c>
      <c r="G47" s="52">
        <v>0</v>
      </c>
      <c r="H47" s="50">
        <f t="shared" si="9"/>
        <v>2701</v>
      </c>
      <c r="I47" s="50">
        <f t="shared" si="11"/>
        <v>2701</v>
      </c>
      <c r="J47" s="52">
        <v>2701</v>
      </c>
      <c r="K47" s="52">
        <v>0</v>
      </c>
      <c r="L47" s="52">
        <v>0</v>
      </c>
      <c r="M47" s="52">
        <v>0</v>
      </c>
      <c r="N47" s="52">
        <v>0</v>
      </c>
      <c r="O47" s="52">
        <v>0</v>
      </c>
      <c r="P47" s="52">
        <v>0</v>
      </c>
      <c r="Q47" s="52">
        <v>0</v>
      </c>
      <c r="R47" s="52">
        <v>0</v>
      </c>
      <c r="S47" s="57">
        <f t="shared" si="12"/>
        <v>0</v>
      </c>
      <c r="T47" s="78">
        <f t="shared" si="5"/>
        <v>1</v>
      </c>
    </row>
    <row r="48" spans="1:20" s="42" customFormat="1" ht="18" customHeight="1">
      <c r="A48" s="40">
        <v>5</v>
      </c>
      <c r="B48" s="41" t="s">
        <v>98</v>
      </c>
      <c r="C48" s="56">
        <f>+SUM(C49:C54)</f>
        <v>20178122</v>
      </c>
      <c r="D48" s="56">
        <f>+SUM(D49:D54)</f>
        <v>8534124</v>
      </c>
      <c r="E48" s="56">
        <f>+SUM(E49:E54)</f>
        <v>11643998</v>
      </c>
      <c r="F48" s="56">
        <f>+SUM(F49:F54)</f>
        <v>33310</v>
      </c>
      <c r="G48" s="56">
        <f>+SUM(G49:G54)</f>
        <v>0</v>
      </c>
      <c r="H48" s="50">
        <f t="shared" si="9"/>
        <v>20144812</v>
      </c>
      <c r="I48" s="50">
        <f t="shared" si="11"/>
        <v>5349831</v>
      </c>
      <c r="J48" s="56">
        <f aca="true" t="shared" si="16" ref="J48:R48">+SUM(J49:J54)</f>
        <v>687817</v>
      </c>
      <c r="K48" s="56">
        <f t="shared" si="16"/>
        <v>47409</v>
      </c>
      <c r="L48" s="56">
        <f t="shared" si="16"/>
        <v>0</v>
      </c>
      <c r="M48" s="56">
        <f t="shared" si="16"/>
        <v>4614605</v>
      </c>
      <c r="N48" s="56">
        <f t="shared" si="16"/>
        <v>0</v>
      </c>
      <c r="O48" s="56">
        <f t="shared" si="16"/>
        <v>0</v>
      </c>
      <c r="P48" s="56">
        <f t="shared" si="16"/>
        <v>0</v>
      </c>
      <c r="Q48" s="56">
        <f t="shared" si="16"/>
        <v>0</v>
      </c>
      <c r="R48" s="56">
        <f t="shared" si="16"/>
        <v>14794981</v>
      </c>
      <c r="S48" s="57">
        <f t="shared" si="12"/>
        <v>19409586</v>
      </c>
      <c r="T48" s="78">
        <f t="shared" si="5"/>
        <v>0.1374297617999522</v>
      </c>
    </row>
    <row r="49" spans="1:20" s="45" customFormat="1" ht="18" customHeight="1">
      <c r="A49" s="43" t="s">
        <v>25</v>
      </c>
      <c r="B49" s="44" t="s">
        <v>129</v>
      </c>
      <c r="C49" s="50">
        <f t="shared" si="10"/>
        <v>962621</v>
      </c>
      <c r="D49" s="52">
        <v>902494</v>
      </c>
      <c r="E49" s="52">
        <v>60127</v>
      </c>
      <c r="F49" s="52">
        <v>0</v>
      </c>
      <c r="G49" s="52">
        <v>0</v>
      </c>
      <c r="H49" s="50">
        <f t="shared" si="9"/>
        <v>962621</v>
      </c>
      <c r="I49" s="50">
        <f t="shared" si="11"/>
        <v>72743</v>
      </c>
      <c r="J49" s="52">
        <v>48208</v>
      </c>
      <c r="K49" s="52">
        <v>0</v>
      </c>
      <c r="L49" s="52">
        <v>0</v>
      </c>
      <c r="M49" s="52">
        <v>24535</v>
      </c>
      <c r="N49" s="52">
        <v>0</v>
      </c>
      <c r="O49" s="52">
        <v>0</v>
      </c>
      <c r="P49" s="52">
        <v>0</v>
      </c>
      <c r="Q49" s="52">
        <v>0</v>
      </c>
      <c r="R49" s="52">
        <v>889878</v>
      </c>
      <c r="S49" s="57">
        <f t="shared" si="12"/>
        <v>914413</v>
      </c>
      <c r="T49" s="78">
        <f t="shared" si="5"/>
        <v>0.6627166875163246</v>
      </c>
    </row>
    <row r="50" spans="1:20" s="45" customFormat="1" ht="18" customHeight="1">
      <c r="A50" s="43" t="s">
        <v>26</v>
      </c>
      <c r="B50" s="44" t="s">
        <v>130</v>
      </c>
      <c r="C50" s="50">
        <f t="shared" si="10"/>
        <v>16864</v>
      </c>
      <c r="D50" s="52">
        <v>0</v>
      </c>
      <c r="E50" s="52">
        <v>16864</v>
      </c>
      <c r="F50" s="52">
        <v>0</v>
      </c>
      <c r="G50" s="52">
        <v>0</v>
      </c>
      <c r="H50" s="50">
        <f t="shared" si="9"/>
        <v>16864</v>
      </c>
      <c r="I50" s="50">
        <f t="shared" si="11"/>
        <v>16864</v>
      </c>
      <c r="J50" s="52">
        <v>13713</v>
      </c>
      <c r="K50" s="52">
        <v>0</v>
      </c>
      <c r="L50" s="52">
        <v>0</v>
      </c>
      <c r="M50" s="52">
        <v>3151</v>
      </c>
      <c r="N50" s="52">
        <v>0</v>
      </c>
      <c r="O50" s="52">
        <v>0</v>
      </c>
      <c r="P50" s="52">
        <v>0</v>
      </c>
      <c r="Q50" s="52">
        <v>0</v>
      </c>
      <c r="R50" s="52">
        <v>0</v>
      </c>
      <c r="S50" s="57">
        <f t="shared" si="12"/>
        <v>3151</v>
      </c>
      <c r="T50" s="78">
        <f t="shared" si="5"/>
        <v>0.8131522770398482</v>
      </c>
    </row>
    <row r="51" spans="1:20" s="45" customFormat="1" ht="18" customHeight="1">
      <c r="A51" s="43" t="s">
        <v>27</v>
      </c>
      <c r="B51" s="44" t="s">
        <v>131</v>
      </c>
      <c r="C51" s="50">
        <f t="shared" si="10"/>
        <v>8666087</v>
      </c>
      <c r="D51" s="52">
        <v>997260</v>
      </c>
      <c r="E51" s="52">
        <v>7668827</v>
      </c>
      <c r="F51" s="52">
        <v>0</v>
      </c>
      <c r="G51" s="52">
        <v>0</v>
      </c>
      <c r="H51" s="50">
        <f t="shared" si="9"/>
        <v>8666087</v>
      </c>
      <c r="I51" s="50">
        <f t="shared" si="11"/>
        <v>621540</v>
      </c>
      <c r="J51" s="52">
        <v>244511</v>
      </c>
      <c r="K51" s="52">
        <v>0</v>
      </c>
      <c r="L51" s="52">
        <v>0</v>
      </c>
      <c r="M51" s="52">
        <v>377029</v>
      </c>
      <c r="N51" s="52">
        <v>0</v>
      </c>
      <c r="O51" s="52">
        <v>0</v>
      </c>
      <c r="P51" s="52">
        <v>0</v>
      </c>
      <c r="Q51" s="52">
        <v>0</v>
      </c>
      <c r="R51" s="52">
        <v>8044547</v>
      </c>
      <c r="S51" s="57">
        <f t="shared" si="12"/>
        <v>8421576</v>
      </c>
      <c r="T51" s="78">
        <f t="shared" si="5"/>
        <v>0.3933954371400071</v>
      </c>
    </row>
    <row r="52" spans="1:20" s="45" customFormat="1" ht="18" customHeight="1">
      <c r="A52" s="43" t="s">
        <v>34</v>
      </c>
      <c r="B52" s="44" t="s">
        <v>132</v>
      </c>
      <c r="C52" s="50">
        <f t="shared" si="10"/>
        <v>553218</v>
      </c>
      <c r="D52" s="52">
        <v>420830</v>
      </c>
      <c r="E52" s="52">
        <v>132388</v>
      </c>
      <c r="F52" s="52">
        <v>27060</v>
      </c>
      <c r="G52" s="52">
        <v>0</v>
      </c>
      <c r="H52" s="50">
        <f t="shared" si="9"/>
        <v>526158</v>
      </c>
      <c r="I52" s="50">
        <f t="shared" si="11"/>
        <v>133699</v>
      </c>
      <c r="J52" s="52">
        <v>90591</v>
      </c>
      <c r="K52" s="52">
        <v>6208</v>
      </c>
      <c r="L52" s="52">
        <v>0</v>
      </c>
      <c r="M52" s="52">
        <v>36900</v>
      </c>
      <c r="N52" s="52">
        <v>0</v>
      </c>
      <c r="O52" s="52">
        <v>0</v>
      </c>
      <c r="P52" s="52">
        <v>0</v>
      </c>
      <c r="Q52" s="52">
        <v>0</v>
      </c>
      <c r="R52" s="52">
        <v>392459</v>
      </c>
      <c r="S52" s="57">
        <f t="shared" si="12"/>
        <v>429359</v>
      </c>
      <c r="T52" s="78">
        <f t="shared" si="5"/>
        <v>0.7240069110464551</v>
      </c>
    </row>
    <row r="53" spans="1:20" s="45" customFormat="1" ht="18" customHeight="1">
      <c r="A53" s="43" t="s">
        <v>35</v>
      </c>
      <c r="B53" s="44" t="s">
        <v>133</v>
      </c>
      <c r="C53" s="50">
        <f t="shared" si="10"/>
        <v>7312171</v>
      </c>
      <c r="D53" s="52">
        <v>5133286</v>
      </c>
      <c r="E53" s="52">
        <v>2178885</v>
      </c>
      <c r="F53" s="52">
        <v>6250</v>
      </c>
      <c r="G53" s="52">
        <v>0</v>
      </c>
      <c r="H53" s="50">
        <f t="shared" si="9"/>
        <v>7305921</v>
      </c>
      <c r="I53" s="50">
        <f t="shared" si="11"/>
        <v>2808836</v>
      </c>
      <c r="J53" s="52">
        <v>146309</v>
      </c>
      <c r="K53" s="52">
        <v>1201</v>
      </c>
      <c r="L53" s="52">
        <v>0</v>
      </c>
      <c r="M53" s="52">
        <v>2661326</v>
      </c>
      <c r="N53" s="52">
        <v>0</v>
      </c>
      <c r="O53" s="52">
        <v>0</v>
      </c>
      <c r="P53" s="52">
        <v>0</v>
      </c>
      <c r="Q53" s="52">
        <v>0</v>
      </c>
      <c r="R53" s="52">
        <v>4497085</v>
      </c>
      <c r="S53" s="57">
        <f t="shared" si="12"/>
        <v>7158411</v>
      </c>
      <c r="T53" s="78">
        <f t="shared" si="5"/>
        <v>0.05251641605277061</v>
      </c>
    </row>
    <row r="54" spans="1:20" s="45" customFormat="1" ht="18" customHeight="1">
      <c r="A54" s="43" t="s">
        <v>36</v>
      </c>
      <c r="B54" s="44" t="s">
        <v>134</v>
      </c>
      <c r="C54" s="50">
        <f t="shared" si="10"/>
        <v>2667161</v>
      </c>
      <c r="D54" s="52">
        <v>1080254</v>
      </c>
      <c r="E54" s="52">
        <v>1586907</v>
      </c>
      <c r="F54" s="52">
        <v>0</v>
      </c>
      <c r="G54" s="52">
        <v>0</v>
      </c>
      <c r="H54" s="50">
        <f t="shared" si="9"/>
        <v>2667161</v>
      </c>
      <c r="I54" s="50">
        <f t="shared" si="11"/>
        <v>1696149</v>
      </c>
      <c r="J54" s="52">
        <v>144485</v>
      </c>
      <c r="K54" s="52">
        <v>40000</v>
      </c>
      <c r="L54" s="52">
        <v>0</v>
      </c>
      <c r="M54" s="52">
        <v>1511664</v>
      </c>
      <c r="N54" s="52">
        <v>0</v>
      </c>
      <c r="O54" s="52">
        <v>0</v>
      </c>
      <c r="P54" s="52">
        <v>0</v>
      </c>
      <c r="Q54" s="52">
        <v>0</v>
      </c>
      <c r="R54" s="52">
        <v>971012</v>
      </c>
      <c r="S54" s="57">
        <f t="shared" si="12"/>
        <v>2482676</v>
      </c>
      <c r="T54" s="78">
        <f t="shared" si="5"/>
        <v>0.10876697742945932</v>
      </c>
    </row>
    <row r="55" spans="1:20" s="42" customFormat="1" ht="18" customHeight="1">
      <c r="A55" s="40">
        <v>6</v>
      </c>
      <c r="B55" s="41" t="s">
        <v>99</v>
      </c>
      <c r="C55" s="56">
        <f>+SUM(C56:C59)</f>
        <v>17059327</v>
      </c>
      <c r="D55" s="56">
        <f>+SUM(D56:D59)</f>
        <v>11052399</v>
      </c>
      <c r="E55" s="56">
        <f>+SUM(E56:E59)</f>
        <v>6006928</v>
      </c>
      <c r="F55" s="56">
        <f>+SUM(F56:F59)</f>
        <v>300</v>
      </c>
      <c r="G55" s="56">
        <f>+SUM(G56:G59)</f>
        <v>0</v>
      </c>
      <c r="H55" s="50">
        <f t="shared" si="9"/>
        <v>17059027</v>
      </c>
      <c r="I55" s="50">
        <f t="shared" si="11"/>
        <v>13658496</v>
      </c>
      <c r="J55" s="56">
        <f aca="true" t="shared" si="17" ref="J55:R55">+SUM(J56:J59)</f>
        <v>5133193</v>
      </c>
      <c r="K55" s="56">
        <f t="shared" si="17"/>
        <v>1506600</v>
      </c>
      <c r="L55" s="56">
        <f t="shared" si="17"/>
        <v>0</v>
      </c>
      <c r="M55" s="56">
        <f t="shared" si="17"/>
        <v>7016453</v>
      </c>
      <c r="N55" s="56">
        <f t="shared" si="17"/>
        <v>0</v>
      </c>
      <c r="O55" s="56">
        <f t="shared" si="17"/>
        <v>2250</v>
      </c>
      <c r="P55" s="56">
        <f t="shared" si="17"/>
        <v>0</v>
      </c>
      <c r="Q55" s="56">
        <f t="shared" si="17"/>
        <v>0</v>
      </c>
      <c r="R55" s="56">
        <f t="shared" si="17"/>
        <v>3400531</v>
      </c>
      <c r="S55" s="57">
        <f t="shared" si="12"/>
        <v>10419234</v>
      </c>
      <c r="T55" s="78">
        <f t="shared" si="5"/>
        <v>0.486129146283749</v>
      </c>
    </row>
    <row r="56" spans="1:20" s="45" customFormat="1" ht="18" customHeight="1">
      <c r="A56" s="43" t="s">
        <v>25</v>
      </c>
      <c r="B56" s="44" t="s">
        <v>100</v>
      </c>
      <c r="C56" s="54">
        <f t="shared" si="10"/>
        <v>7669700</v>
      </c>
      <c r="D56" s="52">
        <v>5235204</v>
      </c>
      <c r="E56" s="52">
        <v>2434496</v>
      </c>
      <c r="F56" s="52">
        <v>300</v>
      </c>
      <c r="G56" s="52">
        <v>0</v>
      </c>
      <c r="H56" s="50">
        <f>+I56+R56</f>
        <v>7669400</v>
      </c>
      <c r="I56" s="50">
        <f>+SUM(J56:Q56)</f>
        <v>6909217</v>
      </c>
      <c r="J56" s="52">
        <v>2789781</v>
      </c>
      <c r="K56" s="52">
        <v>1505100</v>
      </c>
      <c r="L56" s="52">
        <v>0</v>
      </c>
      <c r="M56" s="52">
        <v>2614336</v>
      </c>
      <c r="N56" s="52">
        <v>0</v>
      </c>
      <c r="O56" s="52">
        <v>0</v>
      </c>
      <c r="P56" s="52">
        <v>0</v>
      </c>
      <c r="Q56" s="52">
        <v>0</v>
      </c>
      <c r="R56" s="52">
        <v>760183</v>
      </c>
      <c r="S56" s="57">
        <f t="shared" si="12"/>
        <v>3374519</v>
      </c>
      <c r="T56" s="78">
        <f t="shared" si="5"/>
        <v>0.6216161686628167</v>
      </c>
    </row>
    <row r="57" spans="1:20" s="45" customFormat="1" ht="18" customHeight="1">
      <c r="A57" s="43" t="s">
        <v>26</v>
      </c>
      <c r="B57" s="44" t="s">
        <v>135</v>
      </c>
      <c r="C57" s="54">
        <f t="shared" si="10"/>
        <v>2240829</v>
      </c>
      <c r="D57" s="52">
        <v>862746</v>
      </c>
      <c r="E57" s="52">
        <v>1378083</v>
      </c>
      <c r="F57" s="52">
        <v>0</v>
      </c>
      <c r="G57" s="52">
        <v>0</v>
      </c>
      <c r="H57" s="50">
        <f>+I57+R57</f>
        <v>2240829</v>
      </c>
      <c r="I57" s="50">
        <f>+SUM(J57:Q57)</f>
        <v>1546894</v>
      </c>
      <c r="J57" s="52">
        <v>321801</v>
      </c>
      <c r="K57" s="52">
        <v>0</v>
      </c>
      <c r="L57" s="52">
        <v>0</v>
      </c>
      <c r="M57" s="52">
        <v>1225093</v>
      </c>
      <c r="N57" s="52">
        <v>0</v>
      </c>
      <c r="O57" s="52">
        <v>0</v>
      </c>
      <c r="P57" s="52">
        <v>0</v>
      </c>
      <c r="Q57" s="52">
        <v>0</v>
      </c>
      <c r="R57" s="52">
        <v>693935</v>
      </c>
      <c r="S57" s="57">
        <f t="shared" si="12"/>
        <v>1919028</v>
      </c>
      <c r="T57" s="78">
        <f t="shared" si="5"/>
        <v>0.20803041449511084</v>
      </c>
    </row>
    <row r="58" spans="1:20" s="45" customFormat="1" ht="18" customHeight="1">
      <c r="A58" s="43" t="s">
        <v>27</v>
      </c>
      <c r="B58" s="44" t="s">
        <v>101</v>
      </c>
      <c r="C58" s="54">
        <f t="shared" si="10"/>
        <v>5070731</v>
      </c>
      <c r="D58" s="52">
        <v>3425573</v>
      </c>
      <c r="E58" s="52">
        <v>1645158</v>
      </c>
      <c r="F58" s="52">
        <v>0</v>
      </c>
      <c r="G58" s="52">
        <v>0</v>
      </c>
      <c r="H58" s="50">
        <f>+I58+R58</f>
        <v>5070731</v>
      </c>
      <c r="I58" s="50">
        <f>+SUM(J58:Q58)</f>
        <v>4257006</v>
      </c>
      <c r="J58" s="52">
        <v>1623202</v>
      </c>
      <c r="K58" s="52">
        <v>1500</v>
      </c>
      <c r="L58" s="52">
        <v>0</v>
      </c>
      <c r="M58" s="52">
        <v>2630054</v>
      </c>
      <c r="N58" s="52">
        <v>0</v>
      </c>
      <c r="O58" s="52">
        <v>2250</v>
      </c>
      <c r="P58" s="52">
        <v>0</v>
      </c>
      <c r="Q58" s="52">
        <v>0</v>
      </c>
      <c r="R58" s="52">
        <v>813725</v>
      </c>
      <c r="S58" s="57">
        <f>+SUM(M58:R58)</f>
        <v>3446029</v>
      </c>
      <c r="T58" s="78">
        <f>+SUM(J58:L58)/I58</f>
        <v>0.3816536786652403</v>
      </c>
    </row>
    <row r="59" spans="1:20" s="45" customFormat="1" ht="18" customHeight="1">
      <c r="A59" s="43">
        <v>4</v>
      </c>
      <c r="B59" s="44" t="s">
        <v>145</v>
      </c>
      <c r="C59" s="54">
        <f t="shared" si="10"/>
        <v>2078067</v>
      </c>
      <c r="D59" s="52">
        <v>1528876</v>
      </c>
      <c r="E59" s="52">
        <v>549191</v>
      </c>
      <c r="F59" s="52">
        <v>0</v>
      </c>
      <c r="G59" s="52">
        <v>0</v>
      </c>
      <c r="H59" s="50">
        <f t="shared" si="9"/>
        <v>2078067</v>
      </c>
      <c r="I59" s="50">
        <f t="shared" si="11"/>
        <v>945379</v>
      </c>
      <c r="J59" s="52">
        <v>398409</v>
      </c>
      <c r="K59" s="52">
        <v>0</v>
      </c>
      <c r="L59" s="52">
        <v>0</v>
      </c>
      <c r="M59" s="52">
        <v>546970</v>
      </c>
      <c r="N59" s="52">
        <v>0</v>
      </c>
      <c r="O59" s="52">
        <v>0</v>
      </c>
      <c r="P59" s="52">
        <v>0</v>
      </c>
      <c r="Q59" s="52">
        <v>0</v>
      </c>
      <c r="R59" s="52">
        <v>1132688</v>
      </c>
      <c r="S59" s="57">
        <f t="shared" si="12"/>
        <v>1679658</v>
      </c>
      <c r="T59" s="78">
        <f t="shared" si="5"/>
        <v>0.4214278083181454</v>
      </c>
    </row>
    <row r="60" spans="1:20" s="42" customFormat="1" ht="18" customHeight="1">
      <c r="A60" s="40">
        <v>7</v>
      </c>
      <c r="B60" s="41" t="s">
        <v>102</v>
      </c>
      <c r="C60" s="50">
        <f>+SUM(C61:C64)</f>
        <v>5977230</v>
      </c>
      <c r="D60" s="50">
        <f aca="true" t="shared" si="18" ref="D60:R60">+SUM(D61:D64)</f>
        <v>2854410</v>
      </c>
      <c r="E60" s="50">
        <f t="shared" si="18"/>
        <v>3122820</v>
      </c>
      <c r="F60" s="50">
        <f t="shared" si="18"/>
        <v>25375</v>
      </c>
      <c r="G60" s="50">
        <f t="shared" si="18"/>
        <v>0</v>
      </c>
      <c r="H60" s="50">
        <f t="shared" si="9"/>
        <v>5951855</v>
      </c>
      <c r="I60" s="50">
        <f t="shared" si="11"/>
        <v>3361111</v>
      </c>
      <c r="J60" s="50">
        <f t="shared" si="18"/>
        <v>2774178</v>
      </c>
      <c r="K60" s="50">
        <f t="shared" si="18"/>
        <v>11900</v>
      </c>
      <c r="L60" s="50">
        <f t="shared" si="18"/>
        <v>0</v>
      </c>
      <c r="M60" s="50">
        <f t="shared" si="18"/>
        <v>535944</v>
      </c>
      <c r="N60" s="50">
        <f t="shared" si="18"/>
        <v>0</v>
      </c>
      <c r="O60" s="50">
        <f t="shared" si="18"/>
        <v>0</v>
      </c>
      <c r="P60" s="50">
        <f t="shared" si="18"/>
        <v>0</v>
      </c>
      <c r="Q60" s="50">
        <f t="shared" si="18"/>
        <v>39089</v>
      </c>
      <c r="R60" s="50">
        <f t="shared" si="18"/>
        <v>2590744</v>
      </c>
      <c r="S60" s="57">
        <f t="shared" si="12"/>
        <v>3165777</v>
      </c>
      <c r="T60" s="78">
        <f t="shared" si="5"/>
        <v>0.8289157959972164</v>
      </c>
    </row>
    <row r="61" spans="1:20" s="45" customFormat="1" ht="18" customHeight="1">
      <c r="A61" s="43">
        <v>1</v>
      </c>
      <c r="B61" s="44" t="s">
        <v>103</v>
      </c>
      <c r="C61" s="50">
        <f t="shared" si="10"/>
        <v>105046</v>
      </c>
      <c r="D61" s="52">
        <v>72580</v>
      </c>
      <c r="E61" s="52">
        <v>32466</v>
      </c>
      <c r="F61" s="52">
        <v>200</v>
      </c>
      <c r="G61" s="52">
        <v>0</v>
      </c>
      <c r="H61" s="50">
        <f t="shared" si="9"/>
        <v>104846</v>
      </c>
      <c r="I61" s="50">
        <f t="shared" si="11"/>
        <v>33028</v>
      </c>
      <c r="J61" s="52">
        <v>25966</v>
      </c>
      <c r="K61" s="52">
        <v>0</v>
      </c>
      <c r="L61" s="52">
        <v>0</v>
      </c>
      <c r="M61" s="52">
        <v>7062</v>
      </c>
      <c r="N61" s="52">
        <v>0</v>
      </c>
      <c r="O61" s="52">
        <v>0</v>
      </c>
      <c r="P61" s="52">
        <v>0</v>
      </c>
      <c r="Q61" s="52">
        <v>0</v>
      </c>
      <c r="R61" s="52">
        <v>71818</v>
      </c>
      <c r="S61" s="57">
        <f t="shared" si="12"/>
        <v>78880</v>
      </c>
      <c r="T61" s="78">
        <f t="shared" si="5"/>
        <v>0.7861814218239069</v>
      </c>
    </row>
    <row r="62" spans="1:20" s="45" customFormat="1" ht="18" customHeight="1">
      <c r="A62" s="43">
        <v>2</v>
      </c>
      <c r="B62" s="44" t="s">
        <v>111</v>
      </c>
      <c r="C62" s="50">
        <f t="shared" si="10"/>
        <v>2329893</v>
      </c>
      <c r="D62" s="52">
        <v>1308542</v>
      </c>
      <c r="E62" s="52">
        <v>1021351</v>
      </c>
      <c r="F62" s="52">
        <v>6400</v>
      </c>
      <c r="G62" s="52">
        <v>0</v>
      </c>
      <c r="H62" s="50">
        <f t="shared" si="9"/>
        <v>2323493</v>
      </c>
      <c r="I62" s="50">
        <f t="shared" si="11"/>
        <v>1072251</v>
      </c>
      <c r="J62" s="52">
        <v>865688</v>
      </c>
      <c r="K62" s="52">
        <v>0</v>
      </c>
      <c r="L62" s="52">
        <v>0</v>
      </c>
      <c r="M62" s="52">
        <v>206563</v>
      </c>
      <c r="N62" s="52">
        <v>0</v>
      </c>
      <c r="O62" s="52">
        <v>0</v>
      </c>
      <c r="P62" s="52">
        <v>0</v>
      </c>
      <c r="Q62" s="52">
        <v>0</v>
      </c>
      <c r="R62" s="52">
        <v>1251242</v>
      </c>
      <c r="S62" s="57">
        <f t="shared" si="12"/>
        <v>1457805</v>
      </c>
      <c r="T62" s="78">
        <f t="shared" si="5"/>
        <v>0.8073557404003354</v>
      </c>
    </row>
    <row r="63" spans="1:20" s="45" customFormat="1" ht="18" customHeight="1">
      <c r="A63" s="43">
        <v>3</v>
      </c>
      <c r="B63" s="44" t="s">
        <v>104</v>
      </c>
      <c r="C63" s="50">
        <f t="shared" si="10"/>
        <v>2086007</v>
      </c>
      <c r="D63" s="52">
        <v>821735</v>
      </c>
      <c r="E63" s="52">
        <v>1264272</v>
      </c>
      <c r="F63" s="52">
        <v>18775</v>
      </c>
      <c r="G63" s="52">
        <v>0</v>
      </c>
      <c r="H63" s="50">
        <f t="shared" si="9"/>
        <v>2067232</v>
      </c>
      <c r="I63" s="50">
        <f t="shared" si="11"/>
        <v>1332503</v>
      </c>
      <c r="J63" s="52">
        <v>1178436</v>
      </c>
      <c r="K63" s="52">
        <v>7000</v>
      </c>
      <c r="L63" s="52">
        <v>0</v>
      </c>
      <c r="M63" s="52">
        <v>147067</v>
      </c>
      <c r="N63" s="52">
        <v>0</v>
      </c>
      <c r="O63" s="52">
        <v>0</v>
      </c>
      <c r="P63" s="52">
        <v>0</v>
      </c>
      <c r="Q63" s="52">
        <v>0</v>
      </c>
      <c r="R63" s="52">
        <v>734729</v>
      </c>
      <c r="S63" s="57">
        <f t="shared" si="12"/>
        <v>881796</v>
      </c>
      <c r="T63" s="78">
        <f t="shared" si="5"/>
        <v>0.8896310177162828</v>
      </c>
    </row>
    <row r="64" spans="1:20" s="45" customFormat="1" ht="18" customHeight="1">
      <c r="A64" s="43">
        <v>4</v>
      </c>
      <c r="B64" s="44" t="s">
        <v>105</v>
      </c>
      <c r="C64" s="50">
        <f t="shared" si="10"/>
        <v>1456284</v>
      </c>
      <c r="D64" s="52">
        <v>651553</v>
      </c>
      <c r="E64" s="52">
        <v>804731</v>
      </c>
      <c r="F64" s="52">
        <v>0</v>
      </c>
      <c r="G64" s="52">
        <v>0</v>
      </c>
      <c r="H64" s="50">
        <f t="shared" si="9"/>
        <v>1456284</v>
      </c>
      <c r="I64" s="50">
        <f t="shared" si="11"/>
        <v>923329</v>
      </c>
      <c r="J64" s="52">
        <v>704088</v>
      </c>
      <c r="K64" s="52">
        <v>4900</v>
      </c>
      <c r="L64" s="52">
        <v>0</v>
      </c>
      <c r="M64" s="52">
        <v>175252</v>
      </c>
      <c r="N64" s="52">
        <v>0</v>
      </c>
      <c r="O64" s="52">
        <v>0</v>
      </c>
      <c r="P64" s="52">
        <v>0</v>
      </c>
      <c r="Q64" s="52">
        <v>39089</v>
      </c>
      <c r="R64" s="52">
        <v>532955</v>
      </c>
      <c r="S64" s="57">
        <f t="shared" si="12"/>
        <v>747296</v>
      </c>
      <c r="T64" s="78">
        <f t="shared" si="5"/>
        <v>0.7678606433893012</v>
      </c>
    </row>
    <row r="65" spans="1:20" s="42" customFormat="1" ht="18" customHeight="1">
      <c r="A65" s="40">
        <v>8</v>
      </c>
      <c r="B65" s="41" t="s">
        <v>106</v>
      </c>
      <c r="C65" s="50">
        <f t="shared" si="10"/>
        <v>220854985</v>
      </c>
      <c r="D65" s="56">
        <f aca="true" t="shared" si="19" ref="D65:R65">+SUM(D66:D69)</f>
        <v>99725363</v>
      </c>
      <c r="E65" s="56">
        <f t="shared" si="19"/>
        <v>121129622</v>
      </c>
      <c r="F65" s="56">
        <f t="shared" si="19"/>
        <v>69085379</v>
      </c>
      <c r="G65" s="56">
        <f t="shared" si="19"/>
        <v>0</v>
      </c>
      <c r="H65" s="50">
        <f t="shared" si="9"/>
        <v>151769606</v>
      </c>
      <c r="I65" s="50">
        <f t="shared" si="11"/>
        <v>15737790</v>
      </c>
      <c r="J65" s="56">
        <f t="shared" si="19"/>
        <v>5126209</v>
      </c>
      <c r="K65" s="56">
        <f t="shared" si="19"/>
        <v>1014474</v>
      </c>
      <c r="L65" s="56">
        <f t="shared" si="19"/>
        <v>0</v>
      </c>
      <c r="M65" s="56">
        <f t="shared" si="19"/>
        <v>8056584</v>
      </c>
      <c r="N65" s="56">
        <f t="shared" si="19"/>
        <v>1449077</v>
      </c>
      <c r="O65" s="56">
        <f t="shared" si="19"/>
        <v>91446</v>
      </c>
      <c r="P65" s="56">
        <f t="shared" si="19"/>
        <v>0</v>
      </c>
      <c r="Q65" s="56">
        <f t="shared" si="19"/>
        <v>0</v>
      </c>
      <c r="R65" s="56">
        <f t="shared" si="19"/>
        <v>136031816</v>
      </c>
      <c r="S65" s="57">
        <f>+SUM(M65:R65)</f>
        <v>145628923</v>
      </c>
      <c r="T65" s="78">
        <f t="shared" si="5"/>
        <v>0.3901871228425338</v>
      </c>
    </row>
    <row r="66" spans="1:20" s="45" customFormat="1" ht="18" customHeight="1">
      <c r="A66" s="46" t="s">
        <v>25</v>
      </c>
      <c r="B66" s="47" t="s">
        <v>107</v>
      </c>
      <c r="C66" s="50">
        <f t="shared" si="10"/>
        <v>212083072</v>
      </c>
      <c r="D66" s="52">
        <v>93788288</v>
      </c>
      <c r="E66" s="53">
        <v>118294784</v>
      </c>
      <c r="F66" s="51">
        <v>69078979</v>
      </c>
      <c r="G66" s="53">
        <v>0</v>
      </c>
      <c r="H66" s="50">
        <f t="shared" si="9"/>
        <v>143004093</v>
      </c>
      <c r="I66" s="50">
        <f t="shared" si="11"/>
        <v>10116852</v>
      </c>
      <c r="J66" s="53">
        <v>3297292</v>
      </c>
      <c r="K66" s="53">
        <v>1004097</v>
      </c>
      <c r="L66" s="53">
        <v>0</v>
      </c>
      <c r="M66" s="53">
        <v>5815463</v>
      </c>
      <c r="N66" s="51">
        <v>0</v>
      </c>
      <c r="O66" s="53">
        <v>0</v>
      </c>
      <c r="P66" s="53">
        <v>0</v>
      </c>
      <c r="Q66" s="53">
        <v>0</v>
      </c>
      <c r="R66" s="53">
        <v>132887241</v>
      </c>
      <c r="S66" s="57">
        <f t="shared" si="12"/>
        <v>138702704</v>
      </c>
      <c r="T66" s="78">
        <f t="shared" si="5"/>
        <v>0.4251706953902261</v>
      </c>
    </row>
    <row r="67" spans="1:20" s="45" customFormat="1" ht="18" customHeight="1">
      <c r="A67" s="46" t="s">
        <v>26</v>
      </c>
      <c r="B67" s="47" t="s">
        <v>108</v>
      </c>
      <c r="C67" s="50">
        <f t="shared" si="10"/>
        <v>2687046</v>
      </c>
      <c r="D67" s="52">
        <v>1714097</v>
      </c>
      <c r="E67" s="53">
        <v>972949</v>
      </c>
      <c r="F67" s="51">
        <v>700</v>
      </c>
      <c r="G67" s="53">
        <v>0</v>
      </c>
      <c r="H67" s="50">
        <f t="shared" si="9"/>
        <v>2686346</v>
      </c>
      <c r="I67" s="50">
        <f t="shared" si="11"/>
        <v>1120394</v>
      </c>
      <c r="J67" s="53">
        <v>340303</v>
      </c>
      <c r="K67" s="53">
        <v>0</v>
      </c>
      <c r="L67" s="53">
        <v>0</v>
      </c>
      <c r="M67" s="53">
        <v>688645</v>
      </c>
      <c r="N67" s="51">
        <v>0</v>
      </c>
      <c r="O67" s="53">
        <v>91446</v>
      </c>
      <c r="P67" s="53">
        <v>0</v>
      </c>
      <c r="Q67" s="53">
        <v>0</v>
      </c>
      <c r="R67" s="53">
        <v>1565952</v>
      </c>
      <c r="S67" s="57">
        <f t="shared" si="12"/>
        <v>2346043</v>
      </c>
      <c r="T67" s="78">
        <f t="shared" si="5"/>
        <v>0.303735114611467</v>
      </c>
    </row>
    <row r="68" spans="1:20" s="45" customFormat="1" ht="18" customHeight="1">
      <c r="A68" s="48" t="s">
        <v>27</v>
      </c>
      <c r="B68" s="49" t="s">
        <v>115</v>
      </c>
      <c r="C68" s="50">
        <f t="shared" si="10"/>
        <v>3437262</v>
      </c>
      <c r="D68" s="53">
        <v>1694769</v>
      </c>
      <c r="E68" s="53">
        <v>1742493</v>
      </c>
      <c r="F68" s="51">
        <v>5200</v>
      </c>
      <c r="G68" s="53">
        <v>0</v>
      </c>
      <c r="H68" s="50">
        <f t="shared" si="9"/>
        <v>3432062</v>
      </c>
      <c r="I68" s="50">
        <f t="shared" si="11"/>
        <v>2909662</v>
      </c>
      <c r="J68" s="53">
        <v>1392518</v>
      </c>
      <c r="K68" s="53">
        <v>10377</v>
      </c>
      <c r="L68" s="53">
        <v>0</v>
      </c>
      <c r="M68" s="53">
        <v>1506767</v>
      </c>
      <c r="N68" s="51">
        <v>0</v>
      </c>
      <c r="O68" s="53">
        <v>0</v>
      </c>
      <c r="P68" s="53">
        <v>0</v>
      </c>
      <c r="Q68" s="53">
        <v>0</v>
      </c>
      <c r="R68" s="53">
        <v>522400</v>
      </c>
      <c r="S68" s="57">
        <f t="shared" si="12"/>
        <v>2029167</v>
      </c>
      <c r="T68" s="78">
        <f t="shared" si="5"/>
        <v>0.482150504079168</v>
      </c>
    </row>
    <row r="69" spans="1:20" s="45" customFormat="1" ht="18" customHeight="1">
      <c r="A69" s="48" t="s">
        <v>34</v>
      </c>
      <c r="B69" s="49" t="s">
        <v>109</v>
      </c>
      <c r="C69" s="50">
        <f t="shared" si="10"/>
        <v>2647605</v>
      </c>
      <c r="D69" s="53">
        <v>2528209</v>
      </c>
      <c r="E69" s="53">
        <v>119396</v>
      </c>
      <c r="F69" s="51">
        <v>500</v>
      </c>
      <c r="G69" s="53">
        <v>0</v>
      </c>
      <c r="H69" s="50">
        <f t="shared" si="9"/>
        <v>2647105</v>
      </c>
      <c r="I69" s="50">
        <f t="shared" si="11"/>
        <v>1590882</v>
      </c>
      <c r="J69" s="53">
        <v>96096</v>
      </c>
      <c r="K69" s="53">
        <v>0</v>
      </c>
      <c r="L69" s="53">
        <v>0</v>
      </c>
      <c r="M69" s="53">
        <v>45709</v>
      </c>
      <c r="N69" s="51">
        <v>1449077</v>
      </c>
      <c r="O69" s="53">
        <v>0</v>
      </c>
      <c r="P69" s="53">
        <v>0</v>
      </c>
      <c r="Q69" s="53">
        <v>0</v>
      </c>
      <c r="R69" s="53">
        <v>1056223</v>
      </c>
      <c r="S69" s="57">
        <f t="shared" si="12"/>
        <v>2551009</v>
      </c>
      <c r="T69" s="78">
        <f t="shared" si="5"/>
        <v>0.060404228597721266</v>
      </c>
    </row>
    <row r="70" spans="1:20" s="67" customFormat="1" ht="16.5">
      <c r="A70" s="109"/>
      <c r="B70" s="109"/>
      <c r="C70" s="109"/>
      <c r="D70" s="109"/>
      <c r="E70" s="109"/>
      <c r="F70" s="66"/>
      <c r="G70" s="66"/>
      <c r="H70" s="66"/>
      <c r="I70" s="66"/>
      <c r="J70" s="66"/>
      <c r="K70" s="66"/>
      <c r="L70" s="66"/>
      <c r="M70" s="66"/>
      <c r="N70" s="117" t="str">
        <f>Sheet1!B8</f>
        <v>Thái Bình, ngày 04 tháng 05 năm 2017</v>
      </c>
      <c r="O70" s="117"/>
      <c r="P70" s="117"/>
      <c r="Q70" s="117"/>
      <c r="R70" s="117"/>
      <c r="S70" s="117"/>
      <c r="T70" s="117"/>
    </row>
    <row r="71" spans="1:20" s="67" customFormat="1" ht="16.5">
      <c r="A71" s="66"/>
      <c r="B71" s="66"/>
      <c r="C71" s="66"/>
      <c r="D71" s="66"/>
      <c r="E71" s="66"/>
      <c r="F71" s="66"/>
      <c r="G71" s="66"/>
      <c r="H71" s="66"/>
      <c r="I71" s="66"/>
      <c r="J71" s="66"/>
      <c r="K71" s="66"/>
      <c r="L71" s="66"/>
      <c r="M71" s="66"/>
      <c r="N71" s="110" t="str">
        <f>Sheet1!B7</f>
        <v>KT. CỤC TRƯỞNG</v>
      </c>
      <c r="O71" s="110"/>
      <c r="P71" s="110"/>
      <c r="Q71" s="110"/>
      <c r="R71" s="110"/>
      <c r="S71" s="110"/>
      <c r="T71" s="110"/>
    </row>
    <row r="72" spans="1:20" s="70" customFormat="1" ht="19.5" customHeight="1">
      <c r="A72" s="68"/>
      <c r="B72" s="110" t="s">
        <v>3</v>
      </c>
      <c r="C72" s="110"/>
      <c r="D72" s="110"/>
      <c r="E72" s="110"/>
      <c r="F72" s="69"/>
      <c r="G72" s="69"/>
      <c r="H72" s="69"/>
      <c r="I72" s="69"/>
      <c r="J72" s="69"/>
      <c r="K72" s="69"/>
      <c r="L72" s="69"/>
      <c r="M72" s="69"/>
      <c r="N72" s="129" t="str">
        <f>Sheet1!B9</f>
        <v>PHÓ CỤC TRƯỞNG</v>
      </c>
      <c r="O72" s="129"/>
      <c r="P72" s="129"/>
      <c r="Q72" s="129"/>
      <c r="R72" s="129"/>
      <c r="S72" s="129"/>
      <c r="T72" s="129"/>
    </row>
    <row r="73" spans="2:20" s="71" customFormat="1" ht="16.5">
      <c r="B73" s="110"/>
      <c r="C73" s="110"/>
      <c r="D73" s="110"/>
      <c r="E73" s="110"/>
      <c r="F73" s="72"/>
      <c r="G73" s="72"/>
      <c r="H73" s="72"/>
      <c r="I73" s="72"/>
      <c r="J73" s="72"/>
      <c r="K73" s="72"/>
      <c r="L73" s="72"/>
      <c r="M73" s="72"/>
      <c r="N73" s="129"/>
      <c r="O73" s="129"/>
      <c r="P73" s="129"/>
      <c r="Q73" s="129"/>
      <c r="R73" s="129"/>
      <c r="S73" s="129"/>
      <c r="T73" s="129"/>
    </row>
    <row r="74" spans="2:20" s="71" customFormat="1" ht="16.5">
      <c r="B74" s="110"/>
      <c r="C74" s="110"/>
      <c r="D74" s="110"/>
      <c r="E74" s="110"/>
      <c r="F74" s="72"/>
      <c r="G74" s="72"/>
      <c r="H74" s="72"/>
      <c r="I74" s="72"/>
      <c r="J74" s="72"/>
      <c r="K74" s="72"/>
      <c r="L74" s="72"/>
      <c r="M74" s="72"/>
      <c r="N74" s="129"/>
      <c r="O74" s="129"/>
      <c r="P74" s="129"/>
      <c r="Q74" s="129"/>
      <c r="R74" s="129"/>
      <c r="S74" s="129"/>
      <c r="T74" s="129"/>
    </row>
    <row r="75" spans="2:20" s="71" customFormat="1" ht="16.5">
      <c r="B75" s="110"/>
      <c r="C75" s="110"/>
      <c r="D75" s="110"/>
      <c r="E75" s="110"/>
      <c r="F75" s="72"/>
      <c r="G75" s="72"/>
      <c r="H75" s="72"/>
      <c r="I75" s="72"/>
      <c r="J75" s="72"/>
      <c r="K75" s="72"/>
      <c r="L75" s="72"/>
      <c r="M75" s="72"/>
      <c r="N75" s="129"/>
      <c r="O75" s="129"/>
      <c r="P75" s="129"/>
      <c r="Q75" s="129"/>
      <c r="R75" s="129"/>
      <c r="S75" s="129"/>
      <c r="T75" s="129"/>
    </row>
    <row r="76" spans="1:20" s="71" customFormat="1" ht="15.75" customHeight="1">
      <c r="A76" s="73"/>
      <c r="B76" s="110"/>
      <c r="C76" s="110"/>
      <c r="D76" s="110"/>
      <c r="E76" s="110"/>
      <c r="F76" s="73"/>
      <c r="G76" s="73"/>
      <c r="H76" s="73"/>
      <c r="I76" s="73"/>
      <c r="J76" s="73"/>
      <c r="K76" s="73"/>
      <c r="L76" s="73"/>
      <c r="M76" s="73"/>
      <c r="N76" s="129"/>
      <c r="O76" s="129"/>
      <c r="P76" s="129"/>
      <c r="Q76" s="129"/>
      <c r="R76" s="129"/>
      <c r="S76" s="129"/>
      <c r="T76" s="129"/>
    </row>
    <row r="77" spans="1:20" s="71" customFormat="1" ht="16.5">
      <c r="A77" s="73"/>
      <c r="B77" s="110" t="str">
        <f>Sheet1!B5</f>
        <v>Hà Thành</v>
      </c>
      <c r="C77" s="110"/>
      <c r="D77" s="110"/>
      <c r="E77" s="110"/>
      <c r="F77" s="73"/>
      <c r="G77" s="73"/>
      <c r="H77" s="73"/>
      <c r="I77" s="73"/>
      <c r="J77" s="73"/>
      <c r="K77" s="73"/>
      <c r="L77" s="73"/>
      <c r="M77" s="73"/>
      <c r="N77" s="129" t="str">
        <f>Sheet1!B6</f>
        <v>Nguyễn Thái Bình</v>
      </c>
      <c r="O77" s="129"/>
      <c r="P77" s="129"/>
      <c r="Q77" s="129"/>
      <c r="R77" s="129"/>
      <c r="S77" s="129"/>
      <c r="T77" s="129"/>
    </row>
  </sheetData>
  <sheetProtection/>
  <protectedRanges>
    <protectedRange password="C71F" sqref="D14:G23 J55:R55 C42:G42 S34:S37 J33:S33 J48:R48 S66:S69 S25:S32 J42:S42 C38:S38 D33:G33 J65:S65 D65:G65 C48:G48 C55:G55 S43:S45 S39:S41 J14:S23 T12:T45 S47:S57 T47:T69 S46:T46 S59:S64 S58:T58" name="Range1"/>
  </protectedRanges>
  <mergeCells count="49">
    <mergeCell ref="N77:T77"/>
    <mergeCell ref="B73:E73"/>
    <mergeCell ref="B74:E74"/>
    <mergeCell ref="B75:E75"/>
    <mergeCell ref="B76:E76"/>
    <mergeCell ref="B77:E77"/>
    <mergeCell ref="N73:T73"/>
    <mergeCell ref="N74:T74"/>
    <mergeCell ref="N75:T75"/>
    <mergeCell ref="N76:T76"/>
    <mergeCell ref="A2:D2"/>
    <mergeCell ref="A6:B10"/>
    <mergeCell ref="D9:D10"/>
    <mergeCell ref="N72:T72"/>
    <mergeCell ref="S6:S10"/>
    <mergeCell ref="P9:P10"/>
    <mergeCell ref="F6:F10"/>
    <mergeCell ref="G6:G10"/>
    <mergeCell ref="Q2:T2"/>
    <mergeCell ref="E3:P3"/>
    <mergeCell ref="E1:P1"/>
    <mergeCell ref="E2:P2"/>
    <mergeCell ref="H6:R6"/>
    <mergeCell ref="J9:J10"/>
    <mergeCell ref="Q9:Q10"/>
    <mergeCell ref="K9:K10"/>
    <mergeCell ref="L9:L10"/>
    <mergeCell ref="M9:M10"/>
    <mergeCell ref="O9:O10"/>
    <mergeCell ref="Q4:T4"/>
    <mergeCell ref="Q5:T5"/>
    <mergeCell ref="A3:D3"/>
    <mergeCell ref="C6:E6"/>
    <mergeCell ref="C7:C10"/>
    <mergeCell ref="D7:E8"/>
    <mergeCell ref="E9:E10"/>
    <mergeCell ref="I8:I10"/>
    <mergeCell ref="J8:Q8"/>
    <mergeCell ref="N9:N10"/>
    <mergeCell ref="A70:E70"/>
    <mergeCell ref="B72:E72"/>
    <mergeCell ref="A12:B12"/>
    <mergeCell ref="T6:T10"/>
    <mergeCell ref="H7:H10"/>
    <mergeCell ref="I7:Q7"/>
    <mergeCell ref="N70:T70"/>
    <mergeCell ref="N71:T71"/>
    <mergeCell ref="R7:R10"/>
    <mergeCell ref="A11:B11"/>
  </mergeCells>
  <printOptions/>
  <pageMargins left="0.36" right="0" top="0.2" bottom="0" header="0.2" footer="0.2"/>
  <pageSetup fitToHeight="0" fitToWidth="0"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tabColor indexed="19"/>
  </sheetPr>
  <dimension ref="A1:S82"/>
  <sheetViews>
    <sheetView zoomScalePageLayoutView="0" workbookViewId="0" topLeftCell="A1">
      <selection activeCell="J27" sqref="J27"/>
    </sheetView>
  </sheetViews>
  <sheetFormatPr defaultColWidth="9.00390625" defaultRowHeight="15.75"/>
  <cols>
    <col min="1" max="1" width="3.50390625" style="28" customWidth="1"/>
    <col min="2" max="2" width="16.00390625" style="28" customWidth="1"/>
    <col min="3" max="3" width="9.00390625" style="28" customWidth="1"/>
    <col min="4" max="5" width="7.375" style="28" customWidth="1"/>
    <col min="6" max="6" width="6.50390625" style="28" customWidth="1"/>
    <col min="7" max="7" width="6.125" style="28" customWidth="1"/>
    <col min="8" max="8" width="8.875" style="28" customWidth="1"/>
    <col min="9" max="9" width="7.875" style="28" customWidth="1"/>
    <col min="10" max="11" width="6.25390625" style="28" customWidth="1"/>
    <col min="12" max="12" width="5.75390625" style="28" customWidth="1"/>
    <col min="13" max="14" width="5.875" style="28" customWidth="1"/>
    <col min="15" max="15" width="5.625" style="28" customWidth="1"/>
    <col min="16" max="16" width="5.25390625" style="28" customWidth="1"/>
    <col min="17" max="17" width="7.50390625" style="28" customWidth="1"/>
    <col min="18" max="18" width="8.375" style="28" customWidth="1"/>
    <col min="19" max="19" width="4.75390625" style="28" customWidth="1"/>
    <col min="20" max="16384" width="9.00390625" style="28" customWidth="1"/>
  </cols>
  <sheetData>
    <row r="1" spans="1:19" ht="20.25" customHeight="1">
      <c r="A1" s="30" t="s">
        <v>15</v>
      </c>
      <c r="B1" s="30"/>
      <c r="C1" s="30"/>
      <c r="E1" s="124" t="s">
        <v>38</v>
      </c>
      <c r="F1" s="124"/>
      <c r="G1" s="124"/>
      <c r="H1" s="124"/>
      <c r="I1" s="124"/>
      <c r="J1" s="124"/>
      <c r="K1" s="124"/>
      <c r="L1" s="124"/>
      <c r="M1" s="124"/>
      <c r="N1" s="124"/>
      <c r="O1" s="124"/>
      <c r="P1" s="75" t="s">
        <v>137</v>
      </c>
      <c r="Q1" s="31"/>
      <c r="R1" s="31"/>
      <c r="S1" s="31"/>
    </row>
    <row r="2" spans="1:19" ht="17.25" customHeight="1">
      <c r="A2" s="121" t="s">
        <v>76</v>
      </c>
      <c r="B2" s="121"/>
      <c r="C2" s="121"/>
      <c r="D2" s="121"/>
      <c r="E2" s="125" t="s">
        <v>20</v>
      </c>
      <c r="F2" s="125"/>
      <c r="G2" s="125"/>
      <c r="H2" s="125"/>
      <c r="I2" s="125"/>
      <c r="J2" s="125"/>
      <c r="K2" s="125"/>
      <c r="L2" s="125"/>
      <c r="M2" s="125"/>
      <c r="N2" s="125"/>
      <c r="O2" s="125"/>
      <c r="P2" s="130" t="str">
        <f>Sheet1!B4</f>
        <v>Cục THADS tỉnh Thái Bình</v>
      </c>
      <c r="Q2" s="131"/>
      <c r="R2" s="131"/>
      <c r="S2" s="131"/>
    </row>
    <row r="3" spans="1:19" ht="14.25" customHeight="1">
      <c r="A3" s="121" t="s">
        <v>77</v>
      </c>
      <c r="B3" s="121"/>
      <c r="C3" s="121"/>
      <c r="D3" s="121"/>
      <c r="E3" s="132" t="str">
        <f>Sheet1!B3</f>
        <v>07 tháng / năm 2018</v>
      </c>
      <c r="F3" s="132"/>
      <c r="G3" s="132"/>
      <c r="H3" s="132"/>
      <c r="I3" s="132"/>
      <c r="J3" s="132"/>
      <c r="K3" s="132"/>
      <c r="L3" s="132"/>
      <c r="M3" s="132"/>
      <c r="N3" s="132"/>
      <c r="O3" s="132"/>
      <c r="P3" s="31" t="s">
        <v>58</v>
      </c>
      <c r="Q3" s="32"/>
      <c r="R3" s="31"/>
      <c r="S3" s="31"/>
    </row>
    <row r="4" spans="1:19" ht="14.25" customHeight="1">
      <c r="A4" s="30" t="s">
        <v>59</v>
      </c>
      <c r="B4" s="30"/>
      <c r="C4" s="30"/>
      <c r="D4" s="30"/>
      <c r="E4" s="30"/>
      <c r="F4" s="30"/>
      <c r="G4" s="30"/>
      <c r="H4" s="30"/>
      <c r="I4" s="30"/>
      <c r="J4" s="30"/>
      <c r="K4" s="30"/>
      <c r="L4" s="30"/>
      <c r="M4" s="30"/>
      <c r="N4" s="37"/>
      <c r="O4" s="37"/>
      <c r="P4" s="127" t="s">
        <v>22</v>
      </c>
      <c r="Q4" s="127"/>
      <c r="R4" s="127"/>
      <c r="S4" s="127"/>
    </row>
    <row r="5" spans="2:19" ht="12.75" customHeight="1">
      <c r="B5" s="38"/>
      <c r="C5" s="38"/>
      <c r="Q5" s="29" t="s">
        <v>75</v>
      </c>
      <c r="R5" s="31"/>
      <c r="S5" s="31"/>
    </row>
    <row r="6" spans="1:19" s="77" customFormat="1" ht="15.75">
      <c r="A6" s="128" t="s">
        <v>33</v>
      </c>
      <c r="B6" s="128"/>
      <c r="C6" s="122" t="s">
        <v>60</v>
      </c>
      <c r="D6" s="123"/>
      <c r="E6" s="123"/>
      <c r="F6" s="115" t="s">
        <v>51</v>
      </c>
      <c r="G6" s="115" t="s">
        <v>61</v>
      </c>
      <c r="H6" s="126" t="s">
        <v>52</v>
      </c>
      <c r="I6" s="126"/>
      <c r="J6" s="126"/>
      <c r="K6" s="126"/>
      <c r="L6" s="126"/>
      <c r="M6" s="126"/>
      <c r="N6" s="126"/>
      <c r="O6" s="126"/>
      <c r="P6" s="126"/>
      <c r="Q6" s="126"/>
      <c r="R6" s="116" t="s">
        <v>62</v>
      </c>
      <c r="S6" s="116" t="s">
        <v>63</v>
      </c>
    </row>
    <row r="7" spans="1:19" s="31" customFormat="1" ht="15.75">
      <c r="A7" s="128"/>
      <c r="B7" s="128"/>
      <c r="C7" s="116" t="s">
        <v>24</v>
      </c>
      <c r="D7" s="116" t="s">
        <v>5</v>
      </c>
      <c r="E7" s="115"/>
      <c r="F7" s="115"/>
      <c r="G7" s="115"/>
      <c r="H7" s="115" t="s">
        <v>18</v>
      </c>
      <c r="I7" s="116" t="s">
        <v>53</v>
      </c>
      <c r="J7" s="116"/>
      <c r="K7" s="116"/>
      <c r="L7" s="116"/>
      <c r="M7" s="116"/>
      <c r="N7" s="116"/>
      <c r="O7" s="116"/>
      <c r="P7" s="116"/>
      <c r="Q7" s="115" t="s">
        <v>64</v>
      </c>
      <c r="R7" s="115"/>
      <c r="S7" s="115"/>
    </row>
    <row r="8" spans="1:19" s="77" customFormat="1" ht="15" customHeight="1">
      <c r="A8" s="128"/>
      <c r="B8" s="128"/>
      <c r="C8" s="115"/>
      <c r="D8" s="115"/>
      <c r="E8" s="115"/>
      <c r="F8" s="115"/>
      <c r="G8" s="115"/>
      <c r="H8" s="115"/>
      <c r="I8" s="115" t="s">
        <v>18</v>
      </c>
      <c r="J8" s="116" t="s">
        <v>5</v>
      </c>
      <c r="K8" s="116"/>
      <c r="L8" s="116"/>
      <c r="M8" s="116"/>
      <c r="N8" s="116"/>
      <c r="O8" s="116"/>
      <c r="P8" s="116"/>
      <c r="Q8" s="115"/>
      <c r="R8" s="115"/>
      <c r="S8" s="115"/>
    </row>
    <row r="9" spans="1:19" s="77" customFormat="1" ht="15.75" customHeight="1">
      <c r="A9" s="128"/>
      <c r="B9" s="128"/>
      <c r="C9" s="115"/>
      <c r="D9" s="116" t="s">
        <v>65</v>
      </c>
      <c r="E9" s="116" t="s">
        <v>66</v>
      </c>
      <c r="F9" s="115"/>
      <c r="G9" s="115"/>
      <c r="H9" s="115"/>
      <c r="I9" s="115"/>
      <c r="J9" s="116" t="s">
        <v>67</v>
      </c>
      <c r="K9" s="116" t="s">
        <v>68</v>
      </c>
      <c r="L9" s="115" t="s">
        <v>54</v>
      </c>
      <c r="M9" s="115" t="s">
        <v>69</v>
      </c>
      <c r="N9" s="115" t="s">
        <v>55</v>
      </c>
      <c r="O9" s="115" t="s">
        <v>70</v>
      </c>
      <c r="P9" s="115" t="s">
        <v>71</v>
      </c>
      <c r="Q9" s="115"/>
      <c r="R9" s="115"/>
      <c r="S9" s="115"/>
    </row>
    <row r="10" spans="1:19" s="77" customFormat="1" ht="48" customHeight="1">
      <c r="A10" s="128"/>
      <c r="B10" s="128"/>
      <c r="C10" s="115"/>
      <c r="D10" s="115"/>
      <c r="E10" s="115"/>
      <c r="F10" s="115"/>
      <c r="G10" s="115"/>
      <c r="H10" s="115"/>
      <c r="I10" s="115"/>
      <c r="J10" s="116"/>
      <c r="K10" s="116"/>
      <c r="L10" s="115"/>
      <c r="M10" s="115"/>
      <c r="N10" s="115" t="s">
        <v>55</v>
      </c>
      <c r="O10" s="115" t="s">
        <v>70</v>
      </c>
      <c r="P10" s="115" t="s">
        <v>71</v>
      </c>
      <c r="Q10" s="115"/>
      <c r="R10" s="115"/>
      <c r="S10" s="115"/>
    </row>
    <row r="11" spans="1:19" ht="11.25" customHeight="1">
      <c r="A11" s="118" t="s">
        <v>4</v>
      </c>
      <c r="B11" s="119"/>
      <c r="C11" s="76">
        <v>1</v>
      </c>
      <c r="D11" s="76">
        <v>2</v>
      </c>
      <c r="E11" s="76">
        <v>3</v>
      </c>
      <c r="F11" s="76">
        <v>4</v>
      </c>
      <c r="G11" s="76">
        <v>5</v>
      </c>
      <c r="H11" s="76">
        <v>6</v>
      </c>
      <c r="I11" s="76">
        <v>7</v>
      </c>
      <c r="J11" s="76">
        <v>8</v>
      </c>
      <c r="K11" s="76">
        <v>9</v>
      </c>
      <c r="L11" s="76">
        <v>10</v>
      </c>
      <c r="M11" s="76">
        <v>11</v>
      </c>
      <c r="N11" s="76">
        <v>12</v>
      </c>
      <c r="O11" s="76">
        <v>13</v>
      </c>
      <c r="P11" s="76">
        <v>14</v>
      </c>
      <c r="Q11" s="76">
        <v>15</v>
      </c>
      <c r="R11" s="76">
        <v>16</v>
      </c>
      <c r="S11" s="76">
        <v>17</v>
      </c>
    </row>
    <row r="12" spans="1:19" ht="18" customHeight="1">
      <c r="A12" s="111" t="s">
        <v>17</v>
      </c>
      <c r="B12" s="112"/>
      <c r="C12" s="60">
        <f>+C13+C24</f>
        <v>5892</v>
      </c>
      <c r="D12" s="60">
        <f aca="true" t="shared" si="0" ref="D12:R12">+D13+D24</f>
        <v>2632</v>
      </c>
      <c r="E12" s="60">
        <f t="shared" si="0"/>
        <v>3260</v>
      </c>
      <c r="F12" s="60">
        <f t="shared" si="0"/>
        <v>44</v>
      </c>
      <c r="G12" s="60">
        <f t="shared" si="0"/>
        <v>0</v>
      </c>
      <c r="H12" s="60">
        <f t="shared" si="0"/>
        <v>5848</v>
      </c>
      <c r="I12" s="60">
        <f t="shared" si="0"/>
        <v>4034</v>
      </c>
      <c r="J12" s="60">
        <f t="shared" si="0"/>
        <v>2630</v>
      </c>
      <c r="K12" s="60">
        <f t="shared" si="0"/>
        <v>20</v>
      </c>
      <c r="L12" s="60">
        <f t="shared" si="0"/>
        <v>1370</v>
      </c>
      <c r="M12" s="60">
        <f t="shared" si="0"/>
        <v>2</v>
      </c>
      <c r="N12" s="60">
        <f t="shared" si="0"/>
        <v>6</v>
      </c>
      <c r="O12" s="60">
        <f t="shared" si="0"/>
        <v>0</v>
      </c>
      <c r="P12" s="60">
        <f t="shared" si="0"/>
        <v>6</v>
      </c>
      <c r="Q12" s="60">
        <f t="shared" si="0"/>
        <v>1814</v>
      </c>
      <c r="R12" s="60">
        <f t="shared" si="0"/>
        <v>3198</v>
      </c>
      <c r="S12" s="79">
        <f>+SUM(J12:K12)/I12</f>
        <v>0.6569162121963312</v>
      </c>
    </row>
    <row r="13" spans="1:19" ht="18" customHeight="1">
      <c r="A13" s="33" t="s">
        <v>0</v>
      </c>
      <c r="B13" s="34" t="s">
        <v>50</v>
      </c>
      <c r="C13" s="50">
        <f aca="true" t="shared" si="1" ref="C13:C26">+D13+E13</f>
        <v>298</v>
      </c>
      <c r="D13" s="56">
        <f>+SUM(D14:D23)</f>
        <v>137</v>
      </c>
      <c r="E13" s="56">
        <f>+SUM(E14:E23)</f>
        <v>161</v>
      </c>
      <c r="F13" s="56">
        <f>+SUM(F14:F23)</f>
        <v>3</v>
      </c>
      <c r="G13" s="56">
        <f>+SUM(G14:G23)</f>
        <v>0</v>
      </c>
      <c r="H13" s="50">
        <f aca="true" t="shared" si="2" ref="H13:H23">+I13+Q13</f>
        <v>295</v>
      </c>
      <c r="I13" s="50">
        <f aca="true" t="shared" si="3" ref="I13:I23">+SUM(J13:P13)</f>
        <v>204</v>
      </c>
      <c r="J13" s="56">
        <f aca="true" t="shared" si="4" ref="J13:R13">+SUM(J14:J23)</f>
        <v>119</v>
      </c>
      <c r="K13" s="56">
        <f t="shared" si="4"/>
        <v>0</v>
      </c>
      <c r="L13" s="56">
        <f t="shared" si="4"/>
        <v>83</v>
      </c>
      <c r="M13" s="56">
        <f t="shared" si="4"/>
        <v>0</v>
      </c>
      <c r="N13" s="56">
        <f t="shared" si="4"/>
        <v>2</v>
      </c>
      <c r="O13" s="56">
        <f t="shared" si="4"/>
        <v>0</v>
      </c>
      <c r="P13" s="56">
        <f t="shared" si="4"/>
        <v>0</v>
      </c>
      <c r="Q13" s="56">
        <f t="shared" si="4"/>
        <v>91</v>
      </c>
      <c r="R13" s="56">
        <f t="shared" si="4"/>
        <v>176</v>
      </c>
      <c r="S13" s="79">
        <f aca="true" t="shared" si="5" ref="S13:S69">+SUM(J13:K13)/I13</f>
        <v>0.5833333333333334</v>
      </c>
    </row>
    <row r="14" spans="1:19" ht="18" customHeight="1">
      <c r="A14" s="39">
        <v>1</v>
      </c>
      <c r="B14" s="35" t="s">
        <v>116</v>
      </c>
      <c r="C14" s="50">
        <f t="shared" si="1"/>
        <v>21</v>
      </c>
      <c r="D14" s="58">
        <v>4</v>
      </c>
      <c r="E14" s="58">
        <v>17</v>
      </c>
      <c r="F14" s="58">
        <v>0</v>
      </c>
      <c r="G14" s="58">
        <v>0</v>
      </c>
      <c r="H14" s="50">
        <f>+I14+Q14</f>
        <v>21</v>
      </c>
      <c r="I14" s="50">
        <f>+SUM(J14:P14)</f>
        <v>18</v>
      </c>
      <c r="J14" s="58">
        <v>13</v>
      </c>
      <c r="K14" s="58">
        <v>0</v>
      </c>
      <c r="L14" s="58">
        <v>5</v>
      </c>
      <c r="M14" s="58">
        <v>0</v>
      </c>
      <c r="N14" s="58">
        <v>0</v>
      </c>
      <c r="O14" s="58">
        <v>0</v>
      </c>
      <c r="P14" s="58">
        <v>0</v>
      </c>
      <c r="Q14" s="58">
        <v>3</v>
      </c>
      <c r="R14" s="57">
        <f>+SUM(L14:Q14)</f>
        <v>8</v>
      </c>
      <c r="S14" s="78">
        <f t="shared" si="5"/>
        <v>0.7222222222222222</v>
      </c>
    </row>
    <row r="15" spans="1:19" ht="18" customHeight="1">
      <c r="A15" s="39">
        <v>2</v>
      </c>
      <c r="B15" s="35" t="s">
        <v>78</v>
      </c>
      <c r="C15" s="50">
        <f t="shared" si="1"/>
        <v>26</v>
      </c>
      <c r="D15" s="58">
        <v>3</v>
      </c>
      <c r="E15" s="58">
        <v>23</v>
      </c>
      <c r="F15" s="58">
        <v>0</v>
      </c>
      <c r="G15" s="58">
        <v>0</v>
      </c>
      <c r="H15" s="50">
        <f t="shared" si="2"/>
        <v>26</v>
      </c>
      <c r="I15" s="50">
        <f t="shared" si="3"/>
        <v>24</v>
      </c>
      <c r="J15" s="58">
        <v>17</v>
      </c>
      <c r="K15" s="58">
        <v>0</v>
      </c>
      <c r="L15" s="58">
        <v>7</v>
      </c>
      <c r="M15" s="58">
        <v>0</v>
      </c>
      <c r="N15" s="58">
        <v>0</v>
      </c>
      <c r="O15" s="58">
        <v>0</v>
      </c>
      <c r="P15" s="58">
        <v>0</v>
      </c>
      <c r="Q15" s="58">
        <v>2</v>
      </c>
      <c r="R15" s="57">
        <f aca="true" t="shared" si="6" ref="R15:R23">+SUM(L15:Q15)</f>
        <v>9</v>
      </c>
      <c r="S15" s="78">
        <f t="shared" si="5"/>
        <v>0.7083333333333334</v>
      </c>
    </row>
    <row r="16" spans="1:19" ht="18" customHeight="1">
      <c r="A16" s="39">
        <v>3</v>
      </c>
      <c r="B16" s="35" t="s">
        <v>79</v>
      </c>
      <c r="C16" s="50">
        <f t="shared" si="1"/>
        <v>19</v>
      </c>
      <c r="D16" s="58">
        <v>4</v>
      </c>
      <c r="E16" s="58">
        <v>15</v>
      </c>
      <c r="F16" s="58">
        <v>3</v>
      </c>
      <c r="G16" s="58">
        <v>0</v>
      </c>
      <c r="H16" s="50">
        <f t="shared" si="2"/>
        <v>16</v>
      </c>
      <c r="I16" s="50">
        <f t="shared" si="3"/>
        <v>16</v>
      </c>
      <c r="J16" s="58">
        <v>6</v>
      </c>
      <c r="K16" s="58">
        <v>0</v>
      </c>
      <c r="L16" s="58">
        <v>10</v>
      </c>
      <c r="M16" s="58">
        <v>0</v>
      </c>
      <c r="N16" s="58">
        <v>0</v>
      </c>
      <c r="O16" s="58">
        <v>0</v>
      </c>
      <c r="P16" s="58">
        <v>0</v>
      </c>
      <c r="Q16" s="58">
        <v>0</v>
      </c>
      <c r="R16" s="57">
        <f t="shared" si="6"/>
        <v>10</v>
      </c>
      <c r="S16" s="78">
        <f t="shared" si="5"/>
        <v>0.375</v>
      </c>
    </row>
    <row r="17" spans="1:19" ht="18" customHeight="1">
      <c r="A17" s="39">
        <v>4</v>
      </c>
      <c r="B17" s="35" t="s">
        <v>110</v>
      </c>
      <c r="C17" s="50">
        <f t="shared" si="1"/>
        <v>25</v>
      </c>
      <c r="D17" s="58">
        <v>12</v>
      </c>
      <c r="E17" s="58">
        <v>13</v>
      </c>
      <c r="F17" s="58">
        <v>0</v>
      </c>
      <c r="G17" s="58">
        <v>0</v>
      </c>
      <c r="H17" s="50">
        <f t="shared" si="2"/>
        <v>25</v>
      </c>
      <c r="I17" s="50">
        <f t="shared" si="3"/>
        <v>22</v>
      </c>
      <c r="J17" s="58">
        <v>10</v>
      </c>
      <c r="K17" s="58">
        <v>0</v>
      </c>
      <c r="L17" s="58">
        <v>12</v>
      </c>
      <c r="M17" s="58">
        <v>0</v>
      </c>
      <c r="N17" s="58">
        <v>0</v>
      </c>
      <c r="O17" s="58">
        <v>0</v>
      </c>
      <c r="P17" s="58">
        <v>0</v>
      </c>
      <c r="Q17" s="58">
        <v>3</v>
      </c>
      <c r="R17" s="57">
        <f t="shared" si="6"/>
        <v>15</v>
      </c>
      <c r="S17" s="78">
        <f t="shared" si="5"/>
        <v>0.45454545454545453</v>
      </c>
    </row>
    <row r="18" spans="1:19" ht="18" customHeight="1">
      <c r="A18" s="39">
        <v>5</v>
      </c>
      <c r="B18" s="35" t="s">
        <v>80</v>
      </c>
      <c r="C18" s="50">
        <f t="shared" si="1"/>
        <v>34</v>
      </c>
      <c r="D18" s="58">
        <v>24</v>
      </c>
      <c r="E18" s="58">
        <v>10</v>
      </c>
      <c r="F18" s="58">
        <v>0</v>
      </c>
      <c r="G18" s="58">
        <v>0</v>
      </c>
      <c r="H18" s="50">
        <f t="shared" si="2"/>
        <v>34</v>
      </c>
      <c r="I18" s="50">
        <f t="shared" si="3"/>
        <v>19</v>
      </c>
      <c r="J18" s="58">
        <v>11</v>
      </c>
      <c r="K18" s="58">
        <v>0</v>
      </c>
      <c r="L18" s="58">
        <v>6</v>
      </c>
      <c r="M18" s="58">
        <v>0</v>
      </c>
      <c r="N18" s="58">
        <v>2</v>
      </c>
      <c r="O18" s="58">
        <v>0</v>
      </c>
      <c r="P18" s="58">
        <v>0</v>
      </c>
      <c r="Q18" s="58">
        <v>15</v>
      </c>
      <c r="R18" s="57">
        <f t="shared" si="6"/>
        <v>23</v>
      </c>
      <c r="S18" s="78">
        <f t="shared" si="5"/>
        <v>0.5789473684210527</v>
      </c>
    </row>
    <row r="19" spans="1:19" ht="18" customHeight="1">
      <c r="A19" s="39">
        <v>6</v>
      </c>
      <c r="B19" s="35" t="s">
        <v>83</v>
      </c>
      <c r="C19" s="50">
        <f t="shared" si="1"/>
        <v>54</v>
      </c>
      <c r="D19" s="58">
        <v>24</v>
      </c>
      <c r="E19" s="58">
        <v>30</v>
      </c>
      <c r="F19" s="58">
        <v>0</v>
      </c>
      <c r="G19" s="58">
        <v>0</v>
      </c>
      <c r="H19" s="50">
        <f t="shared" si="2"/>
        <v>54</v>
      </c>
      <c r="I19" s="50">
        <f t="shared" si="3"/>
        <v>35</v>
      </c>
      <c r="J19" s="58">
        <v>24</v>
      </c>
      <c r="K19" s="58">
        <v>0</v>
      </c>
      <c r="L19" s="58">
        <v>11</v>
      </c>
      <c r="M19" s="58">
        <v>0</v>
      </c>
      <c r="N19" s="58">
        <v>0</v>
      </c>
      <c r="O19" s="58">
        <v>0</v>
      </c>
      <c r="P19" s="58">
        <v>0</v>
      </c>
      <c r="Q19" s="58">
        <v>19</v>
      </c>
      <c r="R19" s="57">
        <f t="shared" si="6"/>
        <v>30</v>
      </c>
      <c r="S19" s="78">
        <f t="shared" si="5"/>
        <v>0.6857142857142857</v>
      </c>
    </row>
    <row r="20" spans="1:19" ht="18" customHeight="1">
      <c r="A20" s="39">
        <v>7</v>
      </c>
      <c r="B20" s="35" t="s">
        <v>85</v>
      </c>
      <c r="C20" s="50">
        <f>+D20+E20</f>
        <v>41</v>
      </c>
      <c r="D20" s="58">
        <v>21</v>
      </c>
      <c r="E20" s="58">
        <v>20</v>
      </c>
      <c r="F20" s="58">
        <v>0</v>
      </c>
      <c r="G20" s="58">
        <v>0</v>
      </c>
      <c r="H20" s="50">
        <f t="shared" si="2"/>
        <v>41</v>
      </c>
      <c r="I20" s="50">
        <f t="shared" si="3"/>
        <v>28</v>
      </c>
      <c r="J20" s="58">
        <v>12</v>
      </c>
      <c r="K20" s="58">
        <v>0</v>
      </c>
      <c r="L20" s="58">
        <v>16</v>
      </c>
      <c r="M20" s="58">
        <v>0</v>
      </c>
      <c r="N20" s="58">
        <v>0</v>
      </c>
      <c r="O20" s="58">
        <v>0</v>
      </c>
      <c r="P20" s="58">
        <v>0</v>
      </c>
      <c r="Q20" s="58">
        <v>13</v>
      </c>
      <c r="R20" s="57">
        <f t="shared" si="6"/>
        <v>29</v>
      </c>
      <c r="S20" s="78">
        <f t="shared" si="5"/>
        <v>0.42857142857142855</v>
      </c>
    </row>
    <row r="21" spans="1:19" ht="18" customHeight="1">
      <c r="A21" s="39">
        <v>8</v>
      </c>
      <c r="B21" s="35" t="s">
        <v>141</v>
      </c>
      <c r="C21" s="50">
        <f>+D21+E21</f>
        <v>13</v>
      </c>
      <c r="D21" s="58">
        <v>3</v>
      </c>
      <c r="E21" s="58">
        <v>10</v>
      </c>
      <c r="F21" s="58">
        <v>0</v>
      </c>
      <c r="G21" s="58">
        <v>0</v>
      </c>
      <c r="H21" s="50">
        <f t="shared" si="2"/>
        <v>13</v>
      </c>
      <c r="I21" s="50">
        <f t="shared" si="3"/>
        <v>11</v>
      </c>
      <c r="J21" s="58">
        <v>9</v>
      </c>
      <c r="K21" s="58">
        <v>0</v>
      </c>
      <c r="L21" s="58">
        <v>2</v>
      </c>
      <c r="M21" s="58">
        <v>0</v>
      </c>
      <c r="N21" s="58">
        <v>0</v>
      </c>
      <c r="O21" s="58">
        <v>0</v>
      </c>
      <c r="P21" s="58">
        <v>0</v>
      </c>
      <c r="Q21" s="58">
        <v>2</v>
      </c>
      <c r="R21" s="57">
        <f t="shared" si="6"/>
        <v>4</v>
      </c>
      <c r="S21" s="78">
        <f t="shared" si="5"/>
        <v>0.8181818181818182</v>
      </c>
    </row>
    <row r="22" spans="1:19" ht="18" customHeight="1">
      <c r="A22" s="39">
        <v>9</v>
      </c>
      <c r="B22" s="35" t="s">
        <v>142</v>
      </c>
      <c r="C22" s="50">
        <f>+D22+E22</f>
        <v>39</v>
      </c>
      <c r="D22" s="58">
        <v>24</v>
      </c>
      <c r="E22" s="58">
        <v>15</v>
      </c>
      <c r="F22" s="58">
        <v>0</v>
      </c>
      <c r="G22" s="58">
        <v>0</v>
      </c>
      <c r="H22" s="50">
        <f t="shared" si="2"/>
        <v>39</v>
      </c>
      <c r="I22" s="50">
        <f t="shared" si="3"/>
        <v>19</v>
      </c>
      <c r="J22" s="58">
        <v>12</v>
      </c>
      <c r="K22" s="58">
        <v>0</v>
      </c>
      <c r="L22" s="58">
        <v>7</v>
      </c>
      <c r="M22" s="58">
        <v>0</v>
      </c>
      <c r="N22" s="58">
        <v>0</v>
      </c>
      <c r="O22" s="58">
        <v>0</v>
      </c>
      <c r="P22" s="58">
        <v>0</v>
      </c>
      <c r="Q22" s="58">
        <v>20</v>
      </c>
      <c r="R22" s="57">
        <f t="shared" si="6"/>
        <v>27</v>
      </c>
      <c r="S22" s="78">
        <f t="shared" si="5"/>
        <v>0.631578947368421</v>
      </c>
    </row>
    <row r="23" spans="1:19" ht="18" customHeight="1">
      <c r="A23" s="39">
        <v>10</v>
      </c>
      <c r="B23" s="35" t="s">
        <v>143</v>
      </c>
      <c r="C23" s="50">
        <f t="shared" si="1"/>
        <v>26</v>
      </c>
      <c r="D23" s="58">
        <v>18</v>
      </c>
      <c r="E23" s="58">
        <v>8</v>
      </c>
      <c r="F23" s="58">
        <v>0</v>
      </c>
      <c r="G23" s="58">
        <v>0</v>
      </c>
      <c r="H23" s="50">
        <f t="shared" si="2"/>
        <v>26</v>
      </c>
      <c r="I23" s="50">
        <f t="shared" si="3"/>
        <v>12</v>
      </c>
      <c r="J23" s="58">
        <v>5</v>
      </c>
      <c r="K23" s="58">
        <v>0</v>
      </c>
      <c r="L23" s="58">
        <v>7</v>
      </c>
      <c r="M23" s="58">
        <v>0</v>
      </c>
      <c r="N23" s="58">
        <v>0</v>
      </c>
      <c r="O23" s="58">
        <v>0</v>
      </c>
      <c r="P23" s="58">
        <v>0</v>
      </c>
      <c r="Q23" s="58">
        <v>14</v>
      </c>
      <c r="R23" s="57">
        <f t="shared" si="6"/>
        <v>21</v>
      </c>
      <c r="S23" s="78">
        <f t="shared" si="5"/>
        <v>0.4166666666666667</v>
      </c>
    </row>
    <row r="24" spans="1:19" ht="18" customHeight="1">
      <c r="A24" s="33" t="s">
        <v>1</v>
      </c>
      <c r="B24" s="34" t="s">
        <v>10</v>
      </c>
      <c r="C24" s="56">
        <f aca="true" t="shared" si="7" ref="C24:R24">+C25+C33+C38+C42+C48+C55+C60+C65</f>
        <v>5594</v>
      </c>
      <c r="D24" s="56">
        <f t="shared" si="7"/>
        <v>2495</v>
      </c>
      <c r="E24" s="56">
        <f t="shared" si="7"/>
        <v>3099</v>
      </c>
      <c r="F24" s="56">
        <f t="shared" si="7"/>
        <v>41</v>
      </c>
      <c r="G24" s="56">
        <f t="shared" si="7"/>
        <v>0</v>
      </c>
      <c r="H24" s="56">
        <f t="shared" si="7"/>
        <v>5553</v>
      </c>
      <c r="I24" s="56">
        <f t="shared" si="7"/>
        <v>3830</v>
      </c>
      <c r="J24" s="56">
        <f t="shared" si="7"/>
        <v>2511</v>
      </c>
      <c r="K24" s="56">
        <f t="shared" si="7"/>
        <v>20</v>
      </c>
      <c r="L24" s="56">
        <f t="shared" si="7"/>
        <v>1287</v>
      </c>
      <c r="M24" s="56">
        <f t="shared" si="7"/>
        <v>2</v>
      </c>
      <c r="N24" s="56">
        <f t="shared" si="7"/>
        <v>4</v>
      </c>
      <c r="O24" s="56">
        <f t="shared" si="7"/>
        <v>0</v>
      </c>
      <c r="P24" s="56">
        <f t="shared" si="7"/>
        <v>6</v>
      </c>
      <c r="Q24" s="56">
        <f t="shared" si="7"/>
        <v>1723</v>
      </c>
      <c r="R24" s="56">
        <f t="shared" si="7"/>
        <v>3022</v>
      </c>
      <c r="S24" s="79">
        <f t="shared" si="5"/>
        <v>0.6608355091383812</v>
      </c>
    </row>
    <row r="25" spans="1:19" s="42" customFormat="1" ht="18" customHeight="1">
      <c r="A25" s="40">
        <v>1</v>
      </c>
      <c r="B25" s="41" t="s">
        <v>81</v>
      </c>
      <c r="C25" s="50">
        <f>+SUM(C26:C32)</f>
        <v>1054</v>
      </c>
      <c r="D25" s="50">
        <f aca="true" t="shared" si="8" ref="D25:Q25">+SUM(D26:D32)</f>
        <v>469</v>
      </c>
      <c r="E25" s="50">
        <f t="shared" si="8"/>
        <v>585</v>
      </c>
      <c r="F25" s="50">
        <f t="shared" si="8"/>
        <v>12</v>
      </c>
      <c r="G25" s="50">
        <f t="shared" si="8"/>
        <v>0</v>
      </c>
      <c r="H25" s="50">
        <f>+SUM(H26:H32)</f>
        <v>1042</v>
      </c>
      <c r="I25" s="50">
        <f t="shared" si="8"/>
        <v>683</v>
      </c>
      <c r="J25" s="50">
        <f t="shared" si="8"/>
        <v>418</v>
      </c>
      <c r="K25" s="50">
        <f t="shared" si="8"/>
        <v>0</v>
      </c>
      <c r="L25" s="50">
        <f t="shared" si="8"/>
        <v>263</v>
      </c>
      <c r="M25" s="50">
        <f t="shared" si="8"/>
        <v>0</v>
      </c>
      <c r="N25" s="50">
        <f t="shared" si="8"/>
        <v>2</v>
      </c>
      <c r="O25" s="50">
        <f t="shared" si="8"/>
        <v>0</v>
      </c>
      <c r="P25" s="50">
        <f t="shared" si="8"/>
        <v>0</v>
      </c>
      <c r="Q25" s="50">
        <f t="shared" si="8"/>
        <v>359</v>
      </c>
      <c r="R25" s="57">
        <f>+SUM(L25:Q25)</f>
        <v>624</v>
      </c>
      <c r="S25" s="79">
        <f t="shared" si="5"/>
        <v>0.6120058565153733</v>
      </c>
    </row>
    <row r="26" spans="1:19" s="45" customFormat="1" ht="18" customHeight="1">
      <c r="A26" s="43">
        <v>1</v>
      </c>
      <c r="B26" s="44" t="s">
        <v>140</v>
      </c>
      <c r="C26" s="50">
        <f t="shared" si="1"/>
        <v>154</v>
      </c>
      <c r="D26" s="52">
        <v>52</v>
      </c>
      <c r="E26" s="52">
        <v>102</v>
      </c>
      <c r="F26" s="52">
        <v>6</v>
      </c>
      <c r="G26" s="52">
        <v>0</v>
      </c>
      <c r="H26" s="50">
        <f aca="true" t="shared" si="9" ref="H26:H37">+I26+Q26</f>
        <v>148</v>
      </c>
      <c r="I26" s="50">
        <f aca="true" t="shared" si="10" ref="I26:I37">+SUM(J26:P26)</f>
        <v>103</v>
      </c>
      <c r="J26" s="52">
        <v>70</v>
      </c>
      <c r="K26" s="52">
        <v>0</v>
      </c>
      <c r="L26" s="52">
        <v>33</v>
      </c>
      <c r="M26" s="52">
        <v>0</v>
      </c>
      <c r="N26" s="52">
        <v>0</v>
      </c>
      <c r="O26" s="52">
        <v>0</v>
      </c>
      <c r="P26" s="52">
        <v>0</v>
      </c>
      <c r="Q26" s="52">
        <v>45</v>
      </c>
      <c r="R26" s="57">
        <f aca="true" t="shared" si="11" ref="R26:R69">+SUM(L26:Q26)</f>
        <v>78</v>
      </c>
      <c r="S26" s="78">
        <f t="shared" si="5"/>
        <v>0.6796116504854369</v>
      </c>
    </row>
    <row r="27" spans="1:19" s="45" customFormat="1" ht="18" customHeight="1">
      <c r="A27" s="43">
        <v>2</v>
      </c>
      <c r="B27" s="44" t="s">
        <v>114</v>
      </c>
      <c r="C27" s="50">
        <f aca="true" t="shared" si="12" ref="C27:C69">+D27+E27</f>
        <v>148</v>
      </c>
      <c r="D27" s="52">
        <v>65</v>
      </c>
      <c r="E27" s="52">
        <v>83</v>
      </c>
      <c r="F27" s="52">
        <v>1</v>
      </c>
      <c r="G27" s="52">
        <v>0</v>
      </c>
      <c r="H27" s="50">
        <f t="shared" si="9"/>
        <v>147</v>
      </c>
      <c r="I27" s="50">
        <f t="shared" si="10"/>
        <v>96</v>
      </c>
      <c r="J27" s="52">
        <v>58</v>
      </c>
      <c r="K27" s="52">
        <v>0</v>
      </c>
      <c r="L27" s="52">
        <v>37</v>
      </c>
      <c r="M27" s="52">
        <v>0</v>
      </c>
      <c r="N27" s="52">
        <v>1</v>
      </c>
      <c r="O27" s="52">
        <v>0</v>
      </c>
      <c r="P27" s="52">
        <v>0</v>
      </c>
      <c r="Q27" s="52">
        <v>51</v>
      </c>
      <c r="R27" s="57">
        <f t="shared" si="11"/>
        <v>89</v>
      </c>
      <c r="S27" s="78">
        <f t="shared" si="5"/>
        <v>0.6041666666666666</v>
      </c>
    </row>
    <row r="28" spans="1:19" s="45" customFormat="1" ht="18" customHeight="1">
      <c r="A28" s="43">
        <v>3</v>
      </c>
      <c r="B28" s="44" t="s">
        <v>95</v>
      </c>
      <c r="C28" s="50">
        <f t="shared" si="12"/>
        <v>160</v>
      </c>
      <c r="D28" s="52">
        <v>98</v>
      </c>
      <c r="E28" s="52">
        <v>62</v>
      </c>
      <c r="F28" s="52">
        <v>3</v>
      </c>
      <c r="G28" s="52">
        <v>0</v>
      </c>
      <c r="H28" s="50">
        <f t="shared" si="9"/>
        <v>157</v>
      </c>
      <c r="I28" s="50">
        <f t="shared" si="10"/>
        <v>80</v>
      </c>
      <c r="J28" s="52">
        <v>53</v>
      </c>
      <c r="K28" s="52">
        <v>0</v>
      </c>
      <c r="L28" s="52">
        <v>27</v>
      </c>
      <c r="M28" s="52">
        <v>0</v>
      </c>
      <c r="N28" s="52">
        <v>0</v>
      </c>
      <c r="O28" s="52">
        <v>0</v>
      </c>
      <c r="P28" s="52">
        <v>0</v>
      </c>
      <c r="Q28" s="52">
        <v>77</v>
      </c>
      <c r="R28" s="57">
        <f t="shared" si="11"/>
        <v>104</v>
      </c>
      <c r="S28" s="78">
        <f t="shared" si="5"/>
        <v>0.6625</v>
      </c>
    </row>
    <row r="29" spans="1:19" s="45" customFormat="1" ht="18" customHeight="1">
      <c r="A29" s="43">
        <v>4</v>
      </c>
      <c r="B29" s="44" t="s">
        <v>113</v>
      </c>
      <c r="C29" s="50">
        <f t="shared" si="12"/>
        <v>146</v>
      </c>
      <c r="D29" s="52">
        <v>68</v>
      </c>
      <c r="E29" s="52">
        <v>78</v>
      </c>
      <c r="F29" s="52">
        <v>0</v>
      </c>
      <c r="G29" s="52">
        <v>0</v>
      </c>
      <c r="H29" s="50">
        <f t="shared" si="9"/>
        <v>146</v>
      </c>
      <c r="I29" s="50">
        <f t="shared" si="10"/>
        <v>86</v>
      </c>
      <c r="J29" s="52">
        <v>67</v>
      </c>
      <c r="K29" s="52">
        <v>0</v>
      </c>
      <c r="L29" s="52">
        <v>19</v>
      </c>
      <c r="M29" s="52">
        <v>0</v>
      </c>
      <c r="N29" s="52">
        <v>0</v>
      </c>
      <c r="O29" s="52">
        <v>0</v>
      </c>
      <c r="P29" s="52">
        <v>0</v>
      </c>
      <c r="Q29" s="52">
        <v>60</v>
      </c>
      <c r="R29" s="57">
        <f t="shared" si="11"/>
        <v>79</v>
      </c>
      <c r="S29" s="78">
        <f t="shared" si="5"/>
        <v>0.7790697674418605</v>
      </c>
    </row>
    <row r="30" spans="1:19" s="45" customFormat="1" ht="18" customHeight="1">
      <c r="A30" s="43">
        <v>5</v>
      </c>
      <c r="B30" s="44" t="s">
        <v>82</v>
      </c>
      <c r="C30" s="50">
        <f t="shared" si="12"/>
        <v>137</v>
      </c>
      <c r="D30" s="52">
        <v>35</v>
      </c>
      <c r="E30" s="52">
        <v>102</v>
      </c>
      <c r="F30" s="52">
        <v>2</v>
      </c>
      <c r="G30" s="52">
        <v>0</v>
      </c>
      <c r="H30" s="50">
        <f t="shared" si="9"/>
        <v>135</v>
      </c>
      <c r="I30" s="50">
        <f t="shared" si="10"/>
        <v>107</v>
      </c>
      <c r="J30" s="52">
        <v>70</v>
      </c>
      <c r="K30" s="52">
        <v>0</v>
      </c>
      <c r="L30" s="52">
        <v>36</v>
      </c>
      <c r="M30" s="52">
        <v>0</v>
      </c>
      <c r="N30" s="52">
        <v>1</v>
      </c>
      <c r="O30" s="52">
        <v>0</v>
      </c>
      <c r="P30" s="52">
        <v>0</v>
      </c>
      <c r="Q30" s="52">
        <v>28</v>
      </c>
      <c r="R30" s="57">
        <f t="shared" si="11"/>
        <v>65</v>
      </c>
      <c r="S30" s="78">
        <f t="shared" si="5"/>
        <v>0.6542056074766355</v>
      </c>
    </row>
    <row r="31" spans="1:19" s="45" customFormat="1" ht="18" customHeight="1">
      <c r="A31" s="43">
        <v>6</v>
      </c>
      <c r="B31" s="44" t="s">
        <v>84</v>
      </c>
      <c r="C31" s="50">
        <f t="shared" si="12"/>
        <v>180</v>
      </c>
      <c r="D31" s="52">
        <v>62</v>
      </c>
      <c r="E31" s="52">
        <v>118</v>
      </c>
      <c r="F31" s="52">
        <v>0</v>
      </c>
      <c r="G31" s="52">
        <v>0</v>
      </c>
      <c r="H31" s="50">
        <f t="shared" si="9"/>
        <v>180</v>
      </c>
      <c r="I31" s="50">
        <f t="shared" si="10"/>
        <v>134</v>
      </c>
      <c r="J31" s="52">
        <v>71</v>
      </c>
      <c r="K31" s="52">
        <v>0</v>
      </c>
      <c r="L31" s="52">
        <v>63</v>
      </c>
      <c r="M31" s="52">
        <v>0</v>
      </c>
      <c r="N31" s="52">
        <v>0</v>
      </c>
      <c r="O31" s="52">
        <v>0</v>
      </c>
      <c r="P31" s="52">
        <v>0</v>
      </c>
      <c r="Q31" s="52">
        <v>46</v>
      </c>
      <c r="R31" s="57">
        <f t="shared" si="11"/>
        <v>109</v>
      </c>
      <c r="S31" s="78">
        <f t="shared" si="5"/>
        <v>0.5298507462686567</v>
      </c>
    </row>
    <row r="32" spans="1:19" s="45" customFormat="1" ht="18" customHeight="1">
      <c r="A32" s="43">
        <v>7</v>
      </c>
      <c r="B32" s="44" t="s">
        <v>128</v>
      </c>
      <c r="C32" s="50">
        <f t="shared" si="12"/>
        <v>129</v>
      </c>
      <c r="D32" s="52">
        <v>89</v>
      </c>
      <c r="E32" s="52">
        <v>40</v>
      </c>
      <c r="F32" s="52">
        <v>0</v>
      </c>
      <c r="G32" s="52">
        <v>0</v>
      </c>
      <c r="H32" s="50">
        <f t="shared" si="9"/>
        <v>129</v>
      </c>
      <c r="I32" s="50">
        <f t="shared" si="10"/>
        <v>77</v>
      </c>
      <c r="J32" s="52">
        <v>29</v>
      </c>
      <c r="K32" s="52">
        <v>0</v>
      </c>
      <c r="L32" s="52">
        <v>48</v>
      </c>
      <c r="M32" s="52">
        <v>0</v>
      </c>
      <c r="N32" s="52">
        <v>0</v>
      </c>
      <c r="O32" s="52">
        <v>0</v>
      </c>
      <c r="P32" s="52">
        <v>0</v>
      </c>
      <c r="Q32" s="52">
        <v>52</v>
      </c>
      <c r="R32" s="57">
        <f t="shared" si="11"/>
        <v>100</v>
      </c>
      <c r="S32" s="78">
        <f t="shared" si="5"/>
        <v>0.37662337662337664</v>
      </c>
    </row>
    <row r="33" spans="1:19" s="42" customFormat="1" ht="18" customHeight="1">
      <c r="A33" s="40">
        <v>2</v>
      </c>
      <c r="B33" s="41" t="s">
        <v>86</v>
      </c>
      <c r="C33" s="56">
        <f>+SUM(C34:C37)</f>
        <v>595</v>
      </c>
      <c r="D33" s="56">
        <f aca="true" t="shared" si="13" ref="D33:Q33">+SUM(D34:D37)</f>
        <v>286</v>
      </c>
      <c r="E33" s="56">
        <f t="shared" si="13"/>
        <v>309</v>
      </c>
      <c r="F33" s="56">
        <f t="shared" si="13"/>
        <v>4</v>
      </c>
      <c r="G33" s="56">
        <f t="shared" si="13"/>
        <v>0</v>
      </c>
      <c r="H33" s="50">
        <f t="shared" si="9"/>
        <v>591</v>
      </c>
      <c r="I33" s="50">
        <f t="shared" si="10"/>
        <v>412</v>
      </c>
      <c r="J33" s="56">
        <f t="shared" si="13"/>
        <v>209</v>
      </c>
      <c r="K33" s="56">
        <f t="shared" si="13"/>
        <v>1</v>
      </c>
      <c r="L33" s="56">
        <f t="shared" si="13"/>
        <v>199</v>
      </c>
      <c r="M33" s="56">
        <f t="shared" si="13"/>
        <v>0</v>
      </c>
      <c r="N33" s="56">
        <f t="shared" si="13"/>
        <v>0</v>
      </c>
      <c r="O33" s="56">
        <f t="shared" si="13"/>
        <v>0</v>
      </c>
      <c r="P33" s="56">
        <f t="shared" si="13"/>
        <v>3</v>
      </c>
      <c r="Q33" s="56">
        <f t="shared" si="13"/>
        <v>179</v>
      </c>
      <c r="R33" s="57">
        <f t="shared" si="11"/>
        <v>381</v>
      </c>
      <c r="S33" s="79">
        <f t="shared" si="5"/>
        <v>0.5097087378640777</v>
      </c>
    </row>
    <row r="34" spans="1:19" s="45" customFormat="1" ht="18" customHeight="1">
      <c r="A34" s="43" t="s">
        <v>25</v>
      </c>
      <c r="B34" s="44" t="s">
        <v>87</v>
      </c>
      <c r="C34" s="50">
        <f t="shared" si="12"/>
        <v>176</v>
      </c>
      <c r="D34" s="52">
        <v>91</v>
      </c>
      <c r="E34" s="52">
        <v>85</v>
      </c>
      <c r="F34" s="52">
        <v>0</v>
      </c>
      <c r="G34" s="52">
        <v>0</v>
      </c>
      <c r="H34" s="50">
        <f t="shared" si="9"/>
        <v>176</v>
      </c>
      <c r="I34" s="50">
        <f t="shared" si="10"/>
        <v>118</v>
      </c>
      <c r="J34" s="52">
        <v>46</v>
      </c>
      <c r="K34" s="52">
        <v>0</v>
      </c>
      <c r="L34" s="52">
        <v>72</v>
      </c>
      <c r="M34" s="52">
        <v>0</v>
      </c>
      <c r="N34" s="52">
        <v>0</v>
      </c>
      <c r="O34" s="52">
        <v>0</v>
      </c>
      <c r="P34" s="52">
        <v>0</v>
      </c>
      <c r="Q34" s="52">
        <v>58</v>
      </c>
      <c r="R34" s="57">
        <f t="shared" si="11"/>
        <v>130</v>
      </c>
      <c r="S34" s="78">
        <f t="shared" si="5"/>
        <v>0.3898305084745763</v>
      </c>
    </row>
    <row r="35" spans="1:19" s="45" customFormat="1" ht="18" customHeight="1">
      <c r="A35" s="43" t="s">
        <v>26</v>
      </c>
      <c r="B35" s="44" t="s">
        <v>147</v>
      </c>
      <c r="C35" s="50">
        <f t="shared" si="12"/>
        <v>149</v>
      </c>
      <c r="D35" s="52">
        <v>76</v>
      </c>
      <c r="E35" s="52">
        <v>73</v>
      </c>
      <c r="F35" s="52">
        <v>1</v>
      </c>
      <c r="G35" s="52">
        <v>0</v>
      </c>
      <c r="H35" s="50">
        <f t="shared" si="9"/>
        <v>148</v>
      </c>
      <c r="I35" s="50">
        <f t="shared" si="10"/>
        <v>107</v>
      </c>
      <c r="J35" s="52">
        <v>46</v>
      </c>
      <c r="K35" s="52">
        <v>1</v>
      </c>
      <c r="L35" s="52">
        <v>57</v>
      </c>
      <c r="M35" s="52">
        <v>0</v>
      </c>
      <c r="N35" s="52">
        <v>0</v>
      </c>
      <c r="O35" s="52">
        <v>0</v>
      </c>
      <c r="P35" s="52">
        <v>3</v>
      </c>
      <c r="Q35" s="52">
        <v>41</v>
      </c>
      <c r="R35" s="57">
        <f t="shared" si="11"/>
        <v>101</v>
      </c>
      <c r="S35" s="78">
        <f t="shared" si="5"/>
        <v>0.4392523364485981</v>
      </c>
    </row>
    <row r="36" spans="1:19" s="45" customFormat="1" ht="18" customHeight="1">
      <c r="A36" s="43" t="s">
        <v>27</v>
      </c>
      <c r="B36" s="44" t="s">
        <v>88</v>
      </c>
      <c r="C36" s="50">
        <f t="shared" si="12"/>
        <v>145</v>
      </c>
      <c r="D36" s="52">
        <v>62</v>
      </c>
      <c r="E36" s="52">
        <v>83</v>
      </c>
      <c r="F36" s="52">
        <v>3</v>
      </c>
      <c r="G36" s="52">
        <v>0</v>
      </c>
      <c r="H36" s="50">
        <f t="shared" si="9"/>
        <v>142</v>
      </c>
      <c r="I36" s="50">
        <f t="shared" si="10"/>
        <v>103</v>
      </c>
      <c r="J36" s="52">
        <v>60</v>
      </c>
      <c r="K36" s="52">
        <v>0</v>
      </c>
      <c r="L36" s="52">
        <v>43</v>
      </c>
      <c r="M36" s="52">
        <v>0</v>
      </c>
      <c r="N36" s="52">
        <v>0</v>
      </c>
      <c r="O36" s="52">
        <v>0</v>
      </c>
      <c r="P36" s="52">
        <v>0</v>
      </c>
      <c r="Q36" s="52">
        <v>39</v>
      </c>
      <c r="R36" s="57">
        <f t="shared" si="11"/>
        <v>82</v>
      </c>
      <c r="S36" s="78">
        <f t="shared" si="5"/>
        <v>0.5825242718446602</v>
      </c>
    </row>
    <row r="37" spans="1:19" s="45" customFormat="1" ht="18" customHeight="1">
      <c r="A37" s="43" t="s">
        <v>34</v>
      </c>
      <c r="B37" s="44" t="s">
        <v>136</v>
      </c>
      <c r="C37" s="50">
        <f t="shared" si="12"/>
        <v>125</v>
      </c>
      <c r="D37" s="52">
        <v>57</v>
      </c>
      <c r="E37" s="52">
        <v>68</v>
      </c>
      <c r="F37" s="52">
        <v>0</v>
      </c>
      <c r="G37" s="52">
        <v>0</v>
      </c>
      <c r="H37" s="50">
        <f t="shared" si="9"/>
        <v>125</v>
      </c>
      <c r="I37" s="50">
        <f t="shared" si="10"/>
        <v>84</v>
      </c>
      <c r="J37" s="52">
        <v>57</v>
      </c>
      <c r="K37" s="52">
        <v>0</v>
      </c>
      <c r="L37" s="52">
        <v>27</v>
      </c>
      <c r="M37" s="52">
        <v>0</v>
      </c>
      <c r="N37" s="52">
        <v>0</v>
      </c>
      <c r="O37" s="52">
        <v>0</v>
      </c>
      <c r="P37" s="52">
        <v>0</v>
      </c>
      <c r="Q37" s="52">
        <v>41</v>
      </c>
      <c r="R37" s="57">
        <f t="shared" si="11"/>
        <v>68</v>
      </c>
      <c r="S37" s="78">
        <f t="shared" si="5"/>
        <v>0.6785714285714286</v>
      </c>
    </row>
    <row r="38" spans="1:19" s="42" customFormat="1" ht="18" customHeight="1">
      <c r="A38" s="40">
        <v>3</v>
      </c>
      <c r="B38" s="41" t="s">
        <v>89</v>
      </c>
      <c r="C38" s="56">
        <f aca="true" t="shared" si="14" ref="C38:Q38">+SUM(C39:C41)</f>
        <v>683</v>
      </c>
      <c r="D38" s="56">
        <f t="shared" si="14"/>
        <v>394</v>
      </c>
      <c r="E38" s="56">
        <f t="shared" si="14"/>
        <v>289</v>
      </c>
      <c r="F38" s="56">
        <f t="shared" si="14"/>
        <v>15</v>
      </c>
      <c r="G38" s="56">
        <f t="shared" si="14"/>
        <v>0</v>
      </c>
      <c r="H38" s="56">
        <f t="shared" si="14"/>
        <v>668</v>
      </c>
      <c r="I38" s="56">
        <f t="shared" si="14"/>
        <v>437</v>
      </c>
      <c r="J38" s="56">
        <f t="shared" si="14"/>
        <v>290</v>
      </c>
      <c r="K38" s="56">
        <f t="shared" si="14"/>
        <v>7</v>
      </c>
      <c r="L38" s="56">
        <f t="shared" si="14"/>
        <v>140</v>
      </c>
      <c r="M38" s="56">
        <f t="shared" si="14"/>
        <v>0</v>
      </c>
      <c r="N38" s="56">
        <f t="shared" si="14"/>
        <v>0</v>
      </c>
      <c r="O38" s="56">
        <f t="shared" si="14"/>
        <v>0</v>
      </c>
      <c r="P38" s="56">
        <f t="shared" si="14"/>
        <v>0</v>
      </c>
      <c r="Q38" s="56">
        <f t="shared" si="14"/>
        <v>231</v>
      </c>
      <c r="R38" s="57">
        <f>+SUM(L38:Q38)</f>
        <v>371</v>
      </c>
      <c r="S38" s="79">
        <f t="shared" si="5"/>
        <v>0.6796338672768879</v>
      </c>
    </row>
    <row r="39" spans="1:19" s="45" customFormat="1" ht="18" customHeight="1">
      <c r="A39" s="43">
        <v>1</v>
      </c>
      <c r="B39" s="44" t="s">
        <v>92</v>
      </c>
      <c r="C39" s="50">
        <f t="shared" si="12"/>
        <v>184</v>
      </c>
      <c r="D39" s="52">
        <v>122</v>
      </c>
      <c r="E39" s="52">
        <v>62</v>
      </c>
      <c r="F39" s="51">
        <v>1</v>
      </c>
      <c r="G39" s="52">
        <v>0</v>
      </c>
      <c r="H39" s="50">
        <f aca="true" t="shared" si="15" ref="H39:H69">+I39+Q39</f>
        <v>183</v>
      </c>
      <c r="I39" s="50">
        <f aca="true" t="shared" si="16" ref="I39:I69">+SUM(J39:P39)</f>
        <v>114</v>
      </c>
      <c r="J39" s="52">
        <v>71</v>
      </c>
      <c r="K39" s="52">
        <v>1</v>
      </c>
      <c r="L39" s="52">
        <v>42</v>
      </c>
      <c r="M39" s="52"/>
      <c r="N39" s="51"/>
      <c r="O39" s="52"/>
      <c r="P39" s="52"/>
      <c r="Q39" s="52">
        <v>69</v>
      </c>
      <c r="R39" s="57">
        <v>111</v>
      </c>
      <c r="S39" s="78">
        <f t="shared" si="5"/>
        <v>0.631578947368421</v>
      </c>
    </row>
    <row r="40" spans="1:19" s="45" customFormat="1" ht="18" customHeight="1">
      <c r="A40" s="43">
        <v>2</v>
      </c>
      <c r="B40" s="44" t="s">
        <v>91</v>
      </c>
      <c r="C40" s="50">
        <f t="shared" si="12"/>
        <v>312</v>
      </c>
      <c r="D40" s="52">
        <v>162</v>
      </c>
      <c r="E40" s="52">
        <v>150</v>
      </c>
      <c r="F40" s="51">
        <v>13</v>
      </c>
      <c r="G40" s="52">
        <v>0</v>
      </c>
      <c r="H40" s="50">
        <f t="shared" si="15"/>
        <v>299</v>
      </c>
      <c r="I40" s="50">
        <f t="shared" si="16"/>
        <v>195</v>
      </c>
      <c r="J40" s="52">
        <v>128</v>
      </c>
      <c r="K40" s="52">
        <v>2</v>
      </c>
      <c r="L40" s="52">
        <v>65</v>
      </c>
      <c r="M40" s="52"/>
      <c r="N40" s="51"/>
      <c r="O40" s="52"/>
      <c r="P40" s="52"/>
      <c r="Q40" s="52">
        <v>104</v>
      </c>
      <c r="R40" s="57">
        <v>169</v>
      </c>
      <c r="S40" s="78">
        <f t="shared" si="5"/>
        <v>0.6666666666666666</v>
      </c>
    </row>
    <row r="41" spans="1:19" s="45" customFormat="1" ht="18" customHeight="1">
      <c r="A41" s="43">
        <v>3</v>
      </c>
      <c r="B41" s="44" t="s">
        <v>90</v>
      </c>
      <c r="C41" s="50">
        <f t="shared" si="12"/>
        <v>187</v>
      </c>
      <c r="D41" s="52">
        <v>110</v>
      </c>
      <c r="E41" s="52">
        <v>77</v>
      </c>
      <c r="F41" s="51">
        <v>1</v>
      </c>
      <c r="G41" s="52">
        <v>0</v>
      </c>
      <c r="H41" s="50">
        <f t="shared" si="15"/>
        <v>186</v>
      </c>
      <c r="I41" s="50">
        <f t="shared" si="16"/>
        <v>128</v>
      </c>
      <c r="J41" s="52">
        <v>91</v>
      </c>
      <c r="K41" s="52">
        <v>4</v>
      </c>
      <c r="L41" s="52">
        <v>33</v>
      </c>
      <c r="M41" s="52"/>
      <c r="N41" s="51"/>
      <c r="O41" s="52"/>
      <c r="P41" s="52"/>
      <c r="Q41" s="52">
        <v>58</v>
      </c>
      <c r="R41" s="57">
        <v>91</v>
      </c>
      <c r="S41" s="78">
        <f t="shared" si="5"/>
        <v>0.7421875</v>
      </c>
    </row>
    <row r="42" spans="1:19" s="42" customFormat="1" ht="18" customHeight="1">
      <c r="A42" s="40">
        <v>4</v>
      </c>
      <c r="B42" s="41" t="s">
        <v>93</v>
      </c>
      <c r="C42" s="56">
        <f>+SUM(C43:C47)</f>
        <v>655</v>
      </c>
      <c r="D42" s="56">
        <f>+SUM(D43:D47)</f>
        <v>291</v>
      </c>
      <c r="E42" s="56">
        <f>+SUM(E43:E47)</f>
        <v>364</v>
      </c>
      <c r="F42" s="56">
        <f>+SUM(F43:F47)</f>
        <v>2</v>
      </c>
      <c r="G42" s="56">
        <f>+SUM(G43:G47)</f>
        <v>0</v>
      </c>
      <c r="H42" s="50">
        <f t="shared" si="15"/>
        <v>653</v>
      </c>
      <c r="I42" s="50">
        <f t="shared" si="16"/>
        <v>445</v>
      </c>
      <c r="J42" s="56">
        <f aca="true" t="shared" si="17" ref="J42:Q42">+SUM(J43:J47)</f>
        <v>299</v>
      </c>
      <c r="K42" s="56">
        <f t="shared" si="17"/>
        <v>3</v>
      </c>
      <c r="L42" s="56">
        <f t="shared" si="17"/>
        <v>141</v>
      </c>
      <c r="M42" s="56">
        <f t="shared" si="17"/>
        <v>1</v>
      </c>
      <c r="N42" s="56">
        <f t="shared" si="17"/>
        <v>0</v>
      </c>
      <c r="O42" s="56">
        <f t="shared" si="17"/>
        <v>0</v>
      </c>
      <c r="P42" s="56">
        <f t="shared" si="17"/>
        <v>1</v>
      </c>
      <c r="Q42" s="56">
        <f t="shared" si="17"/>
        <v>208</v>
      </c>
      <c r="R42" s="57">
        <f>+SUM(L42:Q42)</f>
        <v>351</v>
      </c>
      <c r="S42" s="79">
        <f t="shared" si="5"/>
        <v>0.6786516853932584</v>
      </c>
    </row>
    <row r="43" spans="1:19" s="45" customFormat="1" ht="18" customHeight="1">
      <c r="A43" s="43">
        <v>1</v>
      </c>
      <c r="B43" s="44" t="s">
        <v>138</v>
      </c>
      <c r="C43" s="50">
        <f t="shared" si="12"/>
        <v>179</v>
      </c>
      <c r="D43" s="52">
        <v>84</v>
      </c>
      <c r="E43" s="52">
        <v>95</v>
      </c>
      <c r="F43" s="51">
        <v>0</v>
      </c>
      <c r="G43" s="52">
        <v>0</v>
      </c>
      <c r="H43" s="50">
        <f t="shared" si="15"/>
        <v>179</v>
      </c>
      <c r="I43" s="50">
        <f t="shared" si="16"/>
        <v>116</v>
      </c>
      <c r="J43" s="52">
        <v>74</v>
      </c>
      <c r="K43" s="52">
        <v>1</v>
      </c>
      <c r="L43" s="52">
        <v>41</v>
      </c>
      <c r="M43" s="52">
        <v>0</v>
      </c>
      <c r="N43" s="51">
        <v>0</v>
      </c>
      <c r="O43" s="52">
        <v>0</v>
      </c>
      <c r="P43" s="52">
        <v>0</v>
      </c>
      <c r="Q43" s="52">
        <v>63</v>
      </c>
      <c r="R43" s="57">
        <f t="shared" si="11"/>
        <v>104</v>
      </c>
      <c r="S43" s="78">
        <f t="shared" si="5"/>
        <v>0.646551724137931</v>
      </c>
    </row>
    <row r="44" spans="1:19" s="45" customFormat="1" ht="18" customHeight="1">
      <c r="A44" s="43">
        <v>2</v>
      </c>
      <c r="B44" s="44" t="s">
        <v>96</v>
      </c>
      <c r="C44" s="50">
        <f t="shared" si="12"/>
        <v>103</v>
      </c>
      <c r="D44" s="52">
        <v>28</v>
      </c>
      <c r="E44" s="52">
        <v>75</v>
      </c>
      <c r="F44" s="51">
        <v>0</v>
      </c>
      <c r="G44" s="52">
        <v>0</v>
      </c>
      <c r="H44" s="50">
        <f t="shared" si="15"/>
        <v>103</v>
      </c>
      <c r="I44" s="50">
        <f t="shared" si="16"/>
        <v>83</v>
      </c>
      <c r="J44" s="52">
        <v>62</v>
      </c>
      <c r="K44" s="52">
        <v>0</v>
      </c>
      <c r="L44" s="52">
        <v>21</v>
      </c>
      <c r="M44" s="52">
        <v>0</v>
      </c>
      <c r="N44" s="51">
        <v>0</v>
      </c>
      <c r="O44" s="52">
        <v>0</v>
      </c>
      <c r="P44" s="52">
        <v>0</v>
      </c>
      <c r="Q44" s="52">
        <v>20</v>
      </c>
      <c r="R44" s="57">
        <f t="shared" si="11"/>
        <v>41</v>
      </c>
      <c r="S44" s="78">
        <f t="shared" si="5"/>
        <v>0.7469879518072289</v>
      </c>
    </row>
    <row r="45" spans="1:19" s="45" customFormat="1" ht="18" customHeight="1">
      <c r="A45" s="43">
        <v>3</v>
      </c>
      <c r="B45" s="44" t="s">
        <v>94</v>
      </c>
      <c r="C45" s="50">
        <f t="shared" si="12"/>
        <v>205</v>
      </c>
      <c r="D45" s="52">
        <v>87</v>
      </c>
      <c r="E45" s="52">
        <v>118</v>
      </c>
      <c r="F45" s="51">
        <v>2</v>
      </c>
      <c r="G45" s="52">
        <v>0</v>
      </c>
      <c r="H45" s="50">
        <f t="shared" si="15"/>
        <v>203</v>
      </c>
      <c r="I45" s="50">
        <f t="shared" si="16"/>
        <v>138</v>
      </c>
      <c r="J45" s="52">
        <v>109</v>
      </c>
      <c r="K45" s="52">
        <v>2</v>
      </c>
      <c r="L45" s="52">
        <v>27</v>
      </c>
      <c r="M45" s="52">
        <v>0</v>
      </c>
      <c r="N45" s="51">
        <v>0</v>
      </c>
      <c r="O45" s="52">
        <v>0</v>
      </c>
      <c r="P45" s="52">
        <v>0</v>
      </c>
      <c r="Q45" s="52">
        <v>65</v>
      </c>
      <c r="R45" s="57">
        <f t="shared" si="11"/>
        <v>92</v>
      </c>
      <c r="S45" s="78">
        <f t="shared" si="5"/>
        <v>0.8043478260869565</v>
      </c>
    </row>
    <row r="46" spans="1:19" s="45" customFormat="1" ht="18" customHeight="1">
      <c r="A46" s="43">
        <v>4</v>
      </c>
      <c r="B46" s="44" t="s">
        <v>97</v>
      </c>
      <c r="C46" s="50">
        <f>+D46+E46</f>
        <v>158</v>
      </c>
      <c r="D46" s="52">
        <v>92</v>
      </c>
      <c r="E46" s="52">
        <v>66</v>
      </c>
      <c r="F46" s="51">
        <v>0</v>
      </c>
      <c r="G46" s="52">
        <v>0</v>
      </c>
      <c r="H46" s="50">
        <f>+I46+Q46</f>
        <v>158</v>
      </c>
      <c r="I46" s="50">
        <f>+SUM(J46:P46)</f>
        <v>98</v>
      </c>
      <c r="J46" s="52">
        <v>44</v>
      </c>
      <c r="K46" s="52">
        <v>0</v>
      </c>
      <c r="L46" s="52">
        <v>52</v>
      </c>
      <c r="M46" s="52">
        <v>1</v>
      </c>
      <c r="N46" s="51">
        <v>0</v>
      </c>
      <c r="O46" s="52">
        <v>0</v>
      </c>
      <c r="P46" s="52">
        <v>1</v>
      </c>
      <c r="Q46" s="52">
        <v>60</v>
      </c>
      <c r="R46" s="57">
        <f>+SUM(L46:Q46)</f>
        <v>114</v>
      </c>
      <c r="S46" s="78">
        <f>+SUM(J46:K46)/I46</f>
        <v>0.4489795918367347</v>
      </c>
    </row>
    <row r="47" spans="1:19" s="45" customFormat="1" ht="18" customHeight="1">
      <c r="A47" s="43">
        <v>5</v>
      </c>
      <c r="B47" s="44" t="s">
        <v>144</v>
      </c>
      <c r="C47" s="50">
        <f t="shared" si="12"/>
        <v>10</v>
      </c>
      <c r="D47" s="52">
        <v>0</v>
      </c>
      <c r="E47" s="52">
        <v>10</v>
      </c>
      <c r="F47" s="51">
        <v>0</v>
      </c>
      <c r="G47" s="52">
        <v>0</v>
      </c>
      <c r="H47" s="50">
        <f t="shared" si="15"/>
        <v>10</v>
      </c>
      <c r="I47" s="50">
        <f t="shared" si="16"/>
        <v>10</v>
      </c>
      <c r="J47" s="52">
        <v>10</v>
      </c>
      <c r="K47" s="52">
        <v>0</v>
      </c>
      <c r="L47" s="52">
        <v>0</v>
      </c>
      <c r="M47" s="52">
        <v>0</v>
      </c>
      <c r="N47" s="51">
        <v>0</v>
      </c>
      <c r="O47" s="52">
        <v>0</v>
      </c>
      <c r="P47" s="52">
        <v>0</v>
      </c>
      <c r="Q47" s="52">
        <v>0</v>
      </c>
      <c r="R47" s="57">
        <f t="shared" si="11"/>
        <v>0</v>
      </c>
      <c r="S47" s="78">
        <f t="shared" si="5"/>
        <v>1</v>
      </c>
    </row>
    <row r="48" spans="1:19" s="42" customFormat="1" ht="18" customHeight="1">
      <c r="A48" s="40">
        <v>5</v>
      </c>
      <c r="B48" s="41" t="s">
        <v>98</v>
      </c>
      <c r="C48" s="61">
        <f>+SUM(C49:C54)</f>
        <v>553</v>
      </c>
      <c r="D48" s="61">
        <f aca="true" t="shared" si="18" ref="D48:Q48">+SUM(D49:D54)</f>
        <v>241</v>
      </c>
      <c r="E48" s="61">
        <f t="shared" si="18"/>
        <v>312</v>
      </c>
      <c r="F48" s="61">
        <f t="shared" si="18"/>
        <v>2</v>
      </c>
      <c r="G48" s="61">
        <f t="shared" si="18"/>
        <v>0</v>
      </c>
      <c r="H48" s="50">
        <f t="shared" si="15"/>
        <v>551</v>
      </c>
      <c r="I48" s="50">
        <f t="shared" si="16"/>
        <v>371</v>
      </c>
      <c r="J48" s="61">
        <f t="shared" si="18"/>
        <v>277</v>
      </c>
      <c r="K48" s="61">
        <f t="shared" si="18"/>
        <v>3</v>
      </c>
      <c r="L48" s="61">
        <f t="shared" si="18"/>
        <v>91</v>
      </c>
      <c r="M48" s="61">
        <f t="shared" si="18"/>
        <v>0</v>
      </c>
      <c r="N48" s="61">
        <f t="shared" si="18"/>
        <v>0</v>
      </c>
      <c r="O48" s="61">
        <f t="shared" si="18"/>
        <v>0</v>
      </c>
      <c r="P48" s="61">
        <f t="shared" si="18"/>
        <v>0</v>
      </c>
      <c r="Q48" s="61">
        <f t="shared" si="18"/>
        <v>180</v>
      </c>
      <c r="R48" s="57">
        <f>+SUM(L48:Q48)</f>
        <v>271</v>
      </c>
      <c r="S48" s="79">
        <f t="shared" si="5"/>
        <v>0.7547169811320755</v>
      </c>
    </row>
    <row r="49" spans="1:19" s="45" customFormat="1" ht="18" customHeight="1">
      <c r="A49" s="43" t="s">
        <v>25</v>
      </c>
      <c r="B49" s="44" t="s">
        <v>129</v>
      </c>
      <c r="C49" s="50">
        <f t="shared" si="12"/>
        <v>91</v>
      </c>
      <c r="D49" s="52">
        <v>43</v>
      </c>
      <c r="E49" s="52">
        <v>48</v>
      </c>
      <c r="F49" s="51">
        <v>0</v>
      </c>
      <c r="G49" s="52">
        <v>0</v>
      </c>
      <c r="H49" s="50">
        <f t="shared" si="15"/>
        <v>91</v>
      </c>
      <c r="I49" s="50">
        <f t="shared" si="16"/>
        <v>51</v>
      </c>
      <c r="J49" s="52">
        <v>39</v>
      </c>
      <c r="K49" s="52">
        <v>0</v>
      </c>
      <c r="L49" s="52">
        <v>12</v>
      </c>
      <c r="M49" s="52">
        <v>0</v>
      </c>
      <c r="N49" s="51">
        <v>0</v>
      </c>
      <c r="O49" s="52">
        <v>0</v>
      </c>
      <c r="P49" s="52">
        <v>0</v>
      </c>
      <c r="Q49" s="52">
        <v>40</v>
      </c>
      <c r="R49" s="57">
        <f t="shared" si="11"/>
        <v>52</v>
      </c>
      <c r="S49" s="78">
        <f t="shared" si="5"/>
        <v>0.7647058823529411</v>
      </c>
    </row>
    <row r="50" spans="1:19" s="45" customFormat="1" ht="18" customHeight="1">
      <c r="A50" s="43" t="s">
        <v>26</v>
      </c>
      <c r="B50" s="44" t="s">
        <v>130</v>
      </c>
      <c r="C50" s="50">
        <f t="shared" si="12"/>
        <v>49</v>
      </c>
      <c r="D50" s="52">
        <v>0</v>
      </c>
      <c r="E50" s="52">
        <v>49</v>
      </c>
      <c r="F50" s="51">
        <v>0</v>
      </c>
      <c r="G50" s="52">
        <v>0</v>
      </c>
      <c r="H50" s="50">
        <f t="shared" si="15"/>
        <v>49</v>
      </c>
      <c r="I50" s="50">
        <f t="shared" si="16"/>
        <v>49</v>
      </c>
      <c r="J50" s="52">
        <v>41</v>
      </c>
      <c r="K50" s="52">
        <v>0</v>
      </c>
      <c r="L50" s="52">
        <v>8</v>
      </c>
      <c r="M50" s="52">
        <v>0</v>
      </c>
      <c r="N50" s="51">
        <v>0</v>
      </c>
      <c r="O50" s="52">
        <v>0</v>
      </c>
      <c r="P50" s="52">
        <v>0</v>
      </c>
      <c r="Q50" s="52">
        <v>0</v>
      </c>
      <c r="R50" s="57">
        <f t="shared" si="11"/>
        <v>8</v>
      </c>
      <c r="S50" s="78">
        <f t="shared" si="5"/>
        <v>0.8367346938775511</v>
      </c>
    </row>
    <row r="51" spans="1:19" s="45" customFormat="1" ht="18" customHeight="1">
      <c r="A51" s="43" t="s">
        <v>27</v>
      </c>
      <c r="B51" s="44" t="s">
        <v>131</v>
      </c>
      <c r="C51" s="50">
        <f t="shared" si="12"/>
        <v>85</v>
      </c>
      <c r="D51" s="52">
        <v>49</v>
      </c>
      <c r="E51" s="52">
        <v>36</v>
      </c>
      <c r="F51" s="51">
        <v>0</v>
      </c>
      <c r="G51" s="52">
        <v>0</v>
      </c>
      <c r="H51" s="50">
        <f t="shared" si="15"/>
        <v>85</v>
      </c>
      <c r="I51" s="50">
        <f t="shared" si="16"/>
        <v>51</v>
      </c>
      <c r="J51" s="52">
        <v>41</v>
      </c>
      <c r="K51" s="52">
        <v>0</v>
      </c>
      <c r="L51" s="52">
        <v>10</v>
      </c>
      <c r="M51" s="52">
        <v>0</v>
      </c>
      <c r="N51" s="51">
        <v>0</v>
      </c>
      <c r="O51" s="52">
        <v>0</v>
      </c>
      <c r="P51" s="52">
        <v>0</v>
      </c>
      <c r="Q51" s="52">
        <v>34</v>
      </c>
      <c r="R51" s="57">
        <f t="shared" si="11"/>
        <v>44</v>
      </c>
      <c r="S51" s="78">
        <f t="shared" si="5"/>
        <v>0.803921568627451</v>
      </c>
    </row>
    <row r="52" spans="1:19" s="45" customFormat="1" ht="18" customHeight="1">
      <c r="A52" s="43" t="s">
        <v>34</v>
      </c>
      <c r="B52" s="44" t="s">
        <v>132</v>
      </c>
      <c r="C52" s="50">
        <f t="shared" si="12"/>
        <v>82</v>
      </c>
      <c r="D52" s="52">
        <v>32</v>
      </c>
      <c r="E52" s="52">
        <v>50</v>
      </c>
      <c r="F52" s="51">
        <v>1</v>
      </c>
      <c r="G52" s="52">
        <v>0</v>
      </c>
      <c r="H52" s="50">
        <f t="shared" si="15"/>
        <v>81</v>
      </c>
      <c r="I52" s="50">
        <f t="shared" si="16"/>
        <v>55</v>
      </c>
      <c r="J52" s="52">
        <v>49</v>
      </c>
      <c r="K52" s="52">
        <v>1</v>
      </c>
      <c r="L52" s="52">
        <v>5</v>
      </c>
      <c r="M52" s="52">
        <v>0</v>
      </c>
      <c r="N52" s="51">
        <v>0</v>
      </c>
      <c r="O52" s="52">
        <v>0</v>
      </c>
      <c r="P52" s="52">
        <v>0</v>
      </c>
      <c r="Q52" s="52">
        <v>26</v>
      </c>
      <c r="R52" s="57">
        <f t="shared" si="11"/>
        <v>31</v>
      </c>
      <c r="S52" s="78">
        <f t="shared" si="5"/>
        <v>0.9090909090909091</v>
      </c>
    </row>
    <row r="53" spans="1:19" s="45" customFormat="1" ht="18" customHeight="1">
      <c r="A53" s="43" t="s">
        <v>35</v>
      </c>
      <c r="B53" s="44" t="s">
        <v>133</v>
      </c>
      <c r="C53" s="50">
        <f t="shared" si="12"/>
        <v>119</v>
      </c>
      <c r="D53" s="52">
        <v>56</v>
      </c>
      <c r="E53" s="52">
        <v>63</v>
      </c>
      <c r="F53" s="51">
        <v>1</v>
      </c>
      <c r="G53" s="52">
        <v>0</v>
      </c>
      <c r="H53" s="50">
        <f t="shared" si="15"/>
        <v>118</v>
      </c>
      <c r="I53" s="50">
        <f t="shared" si="16"/>
        <v>82</v>
      </c>
      <c r="J53" s="52">
        <v>52</v>
      </c>
      <c r="K53" s="52">
        <v>1</v>
      </c>
      <c r="L53" s="52">
        <v>29</v>
      </c>
      <c r="M53" s="52">
        <v>0</v>
      </c>
      <c r="N53" s="51">
        <v>0</v>
      </c>
      <c r="O53" s="52">
        <v>0</v>
      </c>
      <c r="P53" s="52">
        <v>0</v>
      </c>
      <c r="Q53" s="52">
        <v>36</v>
      </c>
      <c r="R53" s="57">
        <f t="shared" si="11"/>
        <v>65</v>
      </c>
      <c r="S53" s="78">
        <f t="shared" si="5"/>
        <v>0.6463414634146342</v>
      </c>
    </row>
    <row r="54" spans="1:19" s="45" customFormat="1" ht="18" customHeight="1">
      <c r="A54" s="43" t="s">
        <v>36</v>
      </c>
      <c r="B54" s="44" t="s">
        <v>134</v>
      </c>
      <c r="C54" s="50">
        <f t="shared" si="12"/>
        <v>127</v>
      </c>
      <c r="D54" s="52">
        <v>61</v>
      </c>
      <c r="E54" s="52">
        <v>66</v>
      </c>
      <c r="F54" s="51">
        <v>0</v>
      </c>
      <c r="G54" s="52">
        <v>0</v>
      </c>
      <c r="H54" s="50">
        <f t="shared" si="15"/>
        <v>127</v>
      </c>
      <c r="I54" s="50">
        <f t="shared" si="16"/>
        <v>83</v>
      </c>
      <c r="J54" s="52">
        <v>55</v>
      </c>
      <c r="K54" s="52">
        <v>1</v>
      </c>
      <c r="L54" s="52">
        <v>27</v>
      </c>
      <c r="M54" s="52">
        <v>0</v>
      </c>
      <c r="N54" s="51">
        <v>0</v>
      </c>
      <c r="O54" s="52">
        <v>0</v>
      </c>
      <c r="P54" s="52">
        <v>0</v>
      </c>
      <c r="Q54" s="52">
        <v>44</v>
      </c>
      <c r="R54" s="57">
        <f t="shared" si="11"/>
        <v>71</v>
      </c>
      <c r="S54" s="78">
        <f t="shared" si="5"/>
        <v>0.6746987951807228</v>
      </c>
    </row>
    <row r="55" spans="1:19" s="42" customFormat="1" ht="18" customHeight="1">
      <c r="A55" s="40">
        <v>6</v>
      </c>
      <c r="B55" s="41" t="s">
        <v>99</v>
      </c>
      <c r="C55" s="56">
        <f>+SUM(C56:C59)</f>
        <v>702</v>
      </c>
      <c r="D55" s="56">
        <f>+SUM(D56:D59)</f>
        <v>311</v>
      </c>
      <c r="E55" s="56">
        <f>+SUM(E56:E59)</f>
        <v>391</v>
      </c>
      <c r="F55" s="56">
        <f>+SUM(F56:F59)</f>
        <v>1</v>
      </c>
      <c r="G55" s="56">
        <f>+SUM(G56:G59)</f>
        <v>0</v>
      </c>
      <c r="H55" s="50">
        <f t="shared" si="15"/>
        <v>701</v>
      </c>
      <c r="I55" s="50">
        <f t="shared" si="16"/>
        <v>512</v>
      </c>
      <c r="J55" s="56">
        <f aca="true" t="shared" si="19" ref="J55:Q55">+SUM(J56:J59)</f>
        <v>305</v>
      </c>
      <c r="K55" s="56">
        <f t="shared" si="19"/>
        <v>0</v>
      </c>
      <c r="L55" s="56">
        <f t="shared" si="19"/>
        <v>206</v>
      </c>
      <c r="M55" s="56">
        <f t="shared" si="19"/>
        <v>0</v>
      </c>
      <c r="N55" s="56">
        <f t="shared" si="19"/>
        <v>1</v>
      </c>
      <c r="O55" s="56">
        <f t="shared" si="19"/>
        <v>0</v>
      </c>
      <c r="P55" s="56">
        <f t="shared" si="19"/>
        <v>0</v>
      </c>
      <c r="Q55" s="56">
        <f t="shared" si="19"/>
        <v>189</v>
      </c>
      <c r="R55" s="57">
        <f t="shared" si="11"/>
        <v>396</v>
      </c>
      <c r="S55" s="79">
        <f t="shared" si="5"/>
        <v>0.595703125</v>
      </c>
    </row>
    <row r="56" spans="1:19" s="45" customFormat="1" ht="18" customHeight="1">
      <c r="A56" s="43" t="s">
        <v>25</v>
      </c>
      <c r="B56" s="44" t="s">
        <v>100</v>
      </c>
      <c r="C56" s="54">
        <f t="shared" si="12"/>
        <v>208</v>
      </c>
      <c r="D56" s="52">
        <v>83</v>
      </c>
      <c r="E56" s="52">
        <v>125</v>
      </c>
      <c r="F56" s="52">
        <v>1</v>
      </c>
      <c r="G56" s="52">
        <v>0</v>
      </c>
      <c r="H56" s="50">
        <f>+I56+Q56</f>
        <v>207</v>
      </c>
      <c r="I56" s="50">
        <f>+SUM(J56:P56)</f>
        <v>154</v>
      </c>
      <c r="J56" s="52">
        <v>85</v>
      </c>
      <c r="K56" s="52">
        <v>0</v>
      </c>
      <c r="L56" s="52">
        <v>69</v>
      </c>
      <c r="M56" s="52">
        <v>0</v>
      </c>
      <c r="N56" s="52">
        <v>0</v>
      </c>
      <c r="O56" s="52">
        <v>0</v>
      </c>
      <c r="P56" s="52">
        <v>0</v>
      </c>
      <c r="Q56" s="52">
        <v>53</v>
      </c>
      <c r="R56" s="57">
        <f t="shared" si="11"/>
        <v>122</v>
      </c>
      <c r="S56" s="78">
        <f t="shared" si="5"/>
        <v>0.551948051948052</v>
      </c>
    </row>
    <row r="57" spans="1:19" s="45" customFormat="1" ht="18" customHeight="1">
      <c r="A57" s="43" t="s">
        <v>26</v>
      </c>
      <c r="B57" s="44" t="s">
        <v>135</v>
      </c>
      <c r="C57" s="54">
        <f t="shared" si="12"/>
        <v>158</v>
      </c>
      <c r="D57" s="52">
        <v>72</v>
      </c>
      <c r="E57" s="52">
        <v>86</v>
      </c>
      <c r="F57" s="52">
        <v>0</v>
      </c>
      <c r="G57" s="52">
        <v>0</v>
      </c>
      <c r="H57" s="50">
        <f t="shared" si="15"/>
        <v>158</v>
      </c>
      <c r="I57" s="50">
        <f t="shared" si="16"/>
        <v>101</v>
      </c>
      <c r="J57" s="52">
        <v>75</v>
      </c>
      <c r="K57" s="52">
        <v>0</v>
      </c>
      <c r="L57" s="52">
        <v>26</v>
      </c>
      <c r="M57" s="52">
        <v>0</v>
      </c>
      <c r="N57" s="52">
        <v>0</v>
      </c>
      <c r="O57" s="52">
        <v>0</v>
      </c>
      <c r="P57" s="52">
        <v>0</v>
      </c>
      <c r="Q57" s="52">
        <v>57</v>
      </c>
      <c r="R57" s="57">
        <f t="shared" si="11"/>
        <v>83</v>
      </c>
      <c r="S57" s="78">
        <f t="shared" si="5"/>
        <v>0.7425742574257426</v>
      </c>
    </row>
    <row r="58" spans="1:19" s="45" customFormat="1" ht="18" customHeight="1">
      <c r="A58" s="43" t="s">
        <v>27</v>
      </c>
      <c r="B58" s="44" t="s">
        <v>101</v>
      </c>
      <c r="C58" s="54">
        <f t="shared" si="12"/>
        <v>191</v>
      </c>
      <c r="D58" s="52">
        <v>83</v>
      </c>
      <c r="E58" s="52">
        <v>108</v>
      </c>
      <c r="F58" s="52">
        <v>0</v>
      </c>
      <c r="G58" s="52">
        <v>0</v>
      </c>
      <c r="H58" s="50">
        <f>+I58+Q58</f>
        <v>191</v>
      </c>
      <c r="I58" s="50">
        <f>+SUM(J58:P58)</f>
        <v>145</v>
      </c>
      <c r="J58" s="52">
        <v>85</v>
      </c>
      <c r="K58" s="52">
        <v>0</v>
      </c>
      <c r="L58" s="52">
        <v>59</v>
      </c>
      <c r="M58" s="52">
        <v>0</v>
      </c>
      <c r="N58" s="52">
        <v>1</v>
      </c>
      <c r="O58" s="52">
        <v>0</v>
      </c>
      <c r="P58" s="52">
        <v>0</v>
      </c>
      <c r="Q58" s="52">
        <v>46</v>
      </c>
      <c r="R58" s="57">
        <f>+SUM(L58:Q58)</f>
        <v>106</v>
      </c>
      <c r="S58" s="78">
        <f>+SUM(J58:K58)/I58</f>
        <v>0.5862068965517241</v>
      </c>
    </row>
    <row r="59" spans="1:19" s="45" customFormat="1" ht="18" customHeight="1">
      <c r="A59" s="43">
        <v>4</v>
      </c>
      <c r="B59" s="44" t="s">
        <v>145</v>
      </c>
      <c r="C59" s="54">
        <f t="shared" si="12"/>
        <v>145</v>
      </c>
      <c r="D59" s="52">
        <v>73</v>
      </c>
      <c r="E59" s="52">
        <v>72</v>
      </c>
      <c r="F59" s="52">
        <v>0</v>
      </c>
      <c r="G59" s="52">
        <v>0</v>
      </c>
      <c r="H59" s="50">
        <f t="shared" si="15"/>
        <v>145</v>
      </c>
      <c r="I59" s="50">
        <f t="shared" si="16"/>
        <v>112</v>
      </c>
      <c r="J59" s="52">
        <v>60</v>
      </c>
      <c r="K59" s="52">
        <v>0</v>
      </c>
      <c r="L59" s="52">
        <v>52</v>
      </c>
      <c r="M59" s="52">
        <v>0</v>
      </c>
      <c r="N59" s="52">
        <v>0</v>
      </c>
      <c r="O59" s="52">
        <v>0</v>
      </c>
      <c r="P59" s="52">
        <v>0</v>
      </c>
      <c r="Q59" s="52">
        <v>33</v>
      </c>
      <c r="R59" s="57">
        <f t="shared" si="11"/>
        <v>85</v>
      </c>
      <c r="S59" s="78">
        <f t="shared" si="5"/>
        <v>0.5357142857142857</v>
      </c>
    </row>
    <row r="60" spans="1:19" s="42" customFormat="1" ht="18" customHeight="1">
      <c r="A60" s="40">
        <v>7</v>
      </c>
      <c r="B60" s="41" t="s">
        <v>102</v>
      </c>
      <c r="C60" s="50">
        <f>+SUM(C61:C64)</f>
        <v>611</v>
      </c>
      <c r="D60" s="50">
        <f aca="true" t="shared" si="20" ref="D60:Q60">+SUM(D61:D64)</f>
        <v>296</v>
      </c>
      <c r="E60" s="50">
        <f t="shared" si="20"/>
        <v>315</v>
      </c>
      <c r="F60" s="50">
        <f t="shared" si="20"/>
        <v>1</v>
      </c>
      <c r="G60" s="50">
        <f t="shared" si="20"/>
        <v>0</v>
      </c>
      <c r="H60" s="50">
        <f>+I60+Q60</f>
        <v>610</v>
      </c>
      <c r="I60" s="50">
        <f t="shared" si="16"/>
        <v>375</v>
      </c>
      <c r="J60" s="50">
        <f t="shared" si="20"/>
        <v>277</v>
      </c>
      <c r="K60" s="50">
        <f t="shared" si="20"/>
        <v>2</v>
      </c>
      <c r="L60" s="50">
        <f t="shared" si="20"/>
        <v>94</v>
      </c>
      <c r="M60" s="50">
        <f t="shared" si="20"/>
        <v>0</v>
      </c>
      <c r="N60" s="50">
        <f t="shared" si="20"/>
        <v>0</v>
      </c>
      <c r="O60" s="50">
        <f t="shared" si="20"/>
        <v>0</v>
      </c>
      <c r="P60" s="50">
        <f t="shared" si="20"/>
        <v>2</v>
      </c>
      <c r="Q60" s="50">
        <f t="shared" si="20"/>
        <v>235</v>
      </c>
      <c r="R60" s="57">
        <f t="shared" si="11"/>
        <v>331</v>
      </c>
      <c r="S60" s="79">
        <f t="shared" si="5"/>
        <v>0.744</v>
      </c>
    </row>
    <row r="61" spans="1:19" s="45" customFormat="1" ht="18" customHeight="1">
      <c r="A61" s="43">
        <v>1</v>
      </c>
      <c r="B61" s="44" t="s">
        <v>103</v>
      </c>
      <c r="C61" s="50">
        <f>+D61+E61</f>
        <v>34</v>
      </c>
      <c r="D61" s="52">
        <v>13</v>
      </c>
      <c r="E61" s="52">
        <v>21</v>
      </c>
      <c r="F61" s="52">
        <v>0</v>
      </c>
      <c r="G61" s="52">
        <v>0</v>
      </c>
      <c r="H61" s="50">
        <f t="shared" si="15"/>
        <v>34</v>
      </c>
      <c r="I61" s="50">
        <f t="shared" si="16"/>
        <v>23</v>
      </c>
      <c r="J61" s="52">
        <v>18</v>
      </c>
      <c r="K61" s="52">
        <v>0</v>
      </c>
      <c r="L61" s="52">
        <v>5</v>
      </c>
      <c r="M61" s="52">
        <v>0</v>
      </c>
      <c r="N61" s="52">
        <v>0</v>
      </c>
      <c r="O61" s="52">
        <v>0</v>
      </c>
      <c r="P61" s="52">
        <v>0</v>
      </c>
      <c r="Q61" s="52">
        <v>11</v>
      </c>
      <c r="R61" s="57">
        <f t="shared" si="11"/>
        <v>16</v>
      </c>
      <c r="S61" s="78">
        <f t="shared" si="5"/>
        <v>0.782608695652174</v>
      </c>
    </row>
    <row r="62" spans="1:19" s="45" customFormat="1" ht="18" customHeight="1">
      <c r="A62" s="43">
        <v>2</v>
      </c>
      <c r="B62" s="44" t="s">
        <v>111</v>
      </c>
      <c r="C62" s="50">
        <f t="shared" si="12"/>
        <v>176</v>
      </c>
      <c r="D62" s="52">
        <v>85</v>
      </c>
      <c r="E62" s="52">
        <v>91</v>
      </c>
      <c r="F62" s="52">
        <v>1</v>
      </c>
      <c r="G62" s="52">
        <v>0</v>
      </c>
      <c r="H62" s="50">
        <f t="shared" si="15"/>
        <v>175</v>
      </c>
      <c r="I62" s="50">
        <f t="shared" si="16"/>
        <v>111</v>
      </c>
      <c r="J62" s="52">
        <v>84</v>
      </c>
      <c r="K62" s="52">
        <v>0</v>
      </c>
      <c r="L62" s="52">
        <v>27</v>
      </c>
      <c r="M62" s="52">
        <v>0</v>
      </c>
      <c r="N62" s="52">
        <v>0</v>
      </c>
      <c r="O62" s="52">
        <v>0</v>
      </c>
      <c r="P62" s="52">
        <v>0</v>
      </c>
      <c r="Q62" s="52">
        <v>64</v>
      </c>
      <c r="R62" s="57">
        <f t="shared" si="11"/>
        <v>91</v>
      </c>
      <c r="S62" s="78">
        <f t="shared" si="5"/>
        <v>0.7567567567567568</v>
      </c>
    </row>
    <row r="63" spans="1:19" s="45" customFormat="1" ht="18" customHeight="1">
      <c r="A63" s="43">
        <v>3</v>
      </c>
      <c r="B63" s="44" t="s">
        <v>104</v>
      </c>
      <c r="C63" s="50">
        <f t="shared" si="12"/>
        <v>210</v>
      </c>
      <c r="D63" s="52">
        <v>120</v>
      </c>
      <c r="E63" s="52">
        <v>90</v>
      </c>
      <c r="F63" s="52">
        <v>0</v>
      </c>
      <c r="G63" s="52">
        <v>0</v>
      </c>
      <c r="H63" s="50">
        <f t="shared" si="15"/>
        <v>210</v>
      </c>
      <c r="I63" s="50">
        <f t="shared" si="16"/>
        <v>113</v>
      </c>
      <c r="J63" s="52">
        <v>87</v>
      </c>
      <c r="K63" s="52">
        <v>1</v>
      </c>
      <c r="L63" s="52">
        <v>25</v>
      </c>
      <c r="M63" s="52">
        <v>0</v>
      </c>
      <c r="N63" s="52">
        <v>0</v>
      </c>
      <c r="O63" s="52">
        <v>0</v>
      </c>
      <c r="P63" s="52">
        <v>0</v>
      </c>
      <c r="Q63" s="52">
        <v>97</v>
      </c>
      <c r="R63" s="57">
        <f t="shared" si="11"/>
        <v>122</v>
      </c>
      <c r="S63" s="78">
        <f t="shared" si="5"/>
        <v>0.7787610619469026</v>
      </c>
    </row>
    <row r="64" spans="1:19" s="45" customFormat="1" ht="18" customHeight="1">
      <c r="A64" s="43">
        <v>4</v>
      </c>
      <c r="B64" s="44" t="s">
        <v>105</v>
      </c>
      <c r="C64" s="50">
        <f t="shared" si="12"/>
        <v>191</v>
      </c>
      <c r="D64" s="52">
        <v>78</v>
      </c>
      <c r="E64" s="52">
        <v>113</v>
      </c>
      <c r="F64" s="52">
        <v>0</v>
      </c>
      <c r="G64" s="52">
        <v>0</v>
      </c>
      <c r="H64" s="50">
        <f t="shared" si="15"/>
        <v>191</v>
      </c>
      <c r="I64" s="50">
        <f t="shared" si="16"/>
        <v>128</v>
      </c>
      <c r="J64" s="52">
        <v>88</v>
      </c>
      <c r="K64" s="52">
        <v>1</v>
      </c>
      <c r="L64" s="52">
        <v>37</v>
      </c>
      <c r="M64" s="52">
        <v>0</v>
      </c>
      <c r="N64" s="52">
        <v>0</v>
      </c>
      <c r="O64" s="52">
        <v>0</v>
      </c>
      <c r="P64" s="52">
        <v>2</v>
      </c>
      <c r="Q64" s="52">
        <v>63</v>
      </c>
      <c r="R64" s="57">
        <f t="shared" si="11"/>
        <v>102</v>
      </c>
      <c r="S64" s="78">
        <f t="shared" si="5"/>
        <v>0.6953125</v>
      </c>
    </row>
    <row r="65" spans="1:19" s="42" customFormat="1" ht="18" customHeight="1">
      <c r="A65" s="40">
        <v>8</v>
      </c>
      <c r="B65" s="41" t="s">
        <v>106</v>
      </c>
      <c r="C65" s="56">
        <f>+SUM(C66:C69)</f>
        <v>741</v>
      </c>
      <c r="D65" s="56">
        <f aca="true" t="shared" si="21" ref="D65:Q65">+SUM(D66:D69)</f>
        <v>207</v>
      </c>
      <c r="E65" s="56">
        <f t="shared" si="21"/>
        <v>534</v>
      </c>
      <c r="F65" s="56">
        <f t="shared" si="21"/>
        <v>4</v>
      </c>
      <c r="G65" s="56">
        <f t="shared" si="21"/>
        <v>0</v>
      </c>
      <c r="H65" s="50">
        <f t="shared" si="15"/>
        <v>737</v>
      </c>
      <c r="I65" s="50">
        <f t="shared" si="16"/>
        <v>595</v>
      </c>
      <c r="J65" s="56">
        <f t="shared" si="21"/>
        <v>436</v>
      </c>
      <c r="K65" s="56">
        <f t="shared" si="21"/>
        <v>4</v>
      </c>
      <c r="L65" s="56">
        <f t="shared" si="21"/>
        <v>153</v>
      </c>
      <c r="M65" s="56">
        <f t="shared" si="21"/>
        <v>1</v>
      </c>
      <c r="N65" s="56">
        <f t="shared" si="21"/>
        <v>1</v>
      </c>
      <c r="O65" s="56">
        <f t="shared" si="21"/>
        <v>0</v>
      </c>
      <c r="P65" s="56">
        <f t="shared" si="21"/>
        <v>0</v>
      </c>
      <c r="Q65" s="56">
        <f t="shared" si="21"/>
        <v>142</v>
      </c>
      <c r="R65" s="57">
        <f t="shared" si="11"/>
        <v>297</v>
      </c>
      <c r="S65" s="79">
        <f t="shared" si="5"/>
        <v>0.7394957983193278</v>
      </c>
    </row>
    <row r="66" spans="1:19" s="45" customFormat="1" ht="18" customHeight="1">
      <c r="A66" s="46" t="s">
        <v>25</v>
      </c>
      <c r="B66" s="47" t="s">
        <v>107</v>
      </c>
      <c r="C66" s="50">
        <f t="shared" si="12"/>
        <v>224</v>
      </c>
      <c r="D66" s="52">
        <v>69</v>
      </c>
      <c r="E66" s="53">
        <v>155</v>
      </c>
      <c r="F66" s="51">
        <v>2</v>
      </c>
      <c r="G66" s="53">
        <v>0</v>
      </c>
      <c r="H66" s="50">
        <f t="shared" si="15"/>
        <v>222</v>
      </c>
      <c r="I66" s="50">
        <f t="shared" si="16"/>
        <v>167</v>
      </c>
      <c r="J66" s="53">
        <v>132</v>
      </c>
      <c r="K66" s="53">
        <v>1</v>
      </c>
      <c r="L66" s="53">
        <v>34</v>
      </c>
      <c r="M66" s="53">
        <v>0</v>
      </c>
      <c r="N66" s="51">
        <v>0</v>
      </c>
      <c r="O66" s="53">
        <v>0</v>
      </c>
      <c r="P66" s="53">
        <v>0</v>
      </c>
      <c r="Q66" s="53">
        <v>55</v>
      </c>
      <c r="R66" s="57">
        <f t="shared" si="11"/>
        <v>89</v>
      </c>
      <c r="S66" s="78">
        <f t="shared" si="5"/>
        <v>0.7964071856287425</v>
      </c>
    </row>
    <row r="67" spans="1:19" s="45" customFormat="1" ht="18" customHeight="1">
      <c r="A67" s="46" t="s">
        <v>26</v>
      </c>
      <c r="B67" s="47" t="s">
        <v>108</v>
      </c>
      <c r="C67" s="50">
        <f t="shared" si="12"/>
        <v>215</v>
      </c>
      <c r="D67" s="52">
        <v>44</v>
      </c>
      <c r="E67" s="53">
        <v>171</v>
      </c>
      <c r="F67" s="51">
        <v>0</v>
      </c>
      <c r="G67" s="53">
        <v>0</v>
      </c>
      <c r="H67" s="50">
        <f t="shared" si="15"/>
        <v>215</v>
      </c>
      <c r="I67" s="50">
        <f t="shared" si="16"/>
        <v>180</v>
      </c>
      <c r="J67" s="53">
        <v>147</v>
      </c>
      <c r="K67" s="53">
        <v>0</v>
      </c>
      <c r="L67" s="53">
        <v>32</v>
      </c>
      <c r="M67" s="53">
        <v>0</v>
      </c>
      <c r="N67" s="51">
        <v>1</v>
      </c>
      <c r="O67" s="53">
        <v>0</v>
      </c>
      <c r="P67" s="53">
        <v>0</v>
      </c>
      <c r="Q67" s="53">
        <v>35</v>
      </c>
      <c r="R67" s="57">
        <f t="shared" si="11"/>
        <v>68</v>
      </c>
      <c r="S67" s="78">
        <f t="shared" si="5"/>
        <v>0.8166666666666667</v>
      </c>
    </row>
    <row r="68" spans="1:19" s="45" customFormat="1" ht="18" customHeight="1">
      <c r="A68" s="48" t="s">
        <v>27</v>
      </c>
      <c r="B68" s="49" t="s">
        <v>115</v>
      </c>
      <c r="C68" s="50">
        <f t="shared" si="12"/>
        <v>209</v>
      </c>
      <c r="D68" s="53">
        <v>72</v>
      </c>
      <c r="E68" s="53">
        <v>137</v>
      </c>
      <c r="F68" s="51">
        <v>1</v>
      </c>
      <c r="G68" s="53">
        <v>0</v>
      </c>
      <c r="H68" s="50">
        <f t="shared" si="15"/>
        <v>208</v>
      </c>
      <c r="I68" s="50">
        <f t="shared" si="16"/>
        <v>172</v>
      </c>
      <c r="J68" s="53">
        <v>100</v>
      </c>
      <c r="K68" s="53">
        <v>3</v>
      </c>
      <c r="L68" s="53">
        <v>69</v>
      </c>
      <c r="M68" s="53">
        <v>0</v>
      </c>
      <c r="N68" s="51">
        <v>0</v>
      </c>
      <c r="O68" s="53">
        <v>0</v>
      </c>
      <c r="P68" s="53">
        <v>0</v>
      </c>
      <c r="Q68" s="53">
        <v>36</v>
      </c>
      <c r="R68" s="57">
        <f t="shared" si="11"/>
        <v>105</v>
      </c>
      <c r="S68" s="78">
        <f t="shared" si="5"/>
        <v>0.5988372093023255</v>
      </c>
    </row>
    <row r="69" spans="1:19" s="45" customFormat="1" ht="18" customHeight="1">
      <c r="A69" s="48" t="s">
        <v>34</v>
      </c>
      <c r="B69" s="49" t="s">
        <v>109</v>
      </c>
      <c r="C69" s="50">
        <f t="shared" si="12"/>
        <v>93</v>
      </c>
      <c r="D69" s="53">
        <v>22</v>
      </c>
      <c r="E69" s="53">
        <v>71</v>
      </c>
      <c r="F69" s="51">
        <v>1</v>
      </c>
      <c r="G69" s="53">
        <v>0</v>
      </c>
      <c r="H69" s="50">
        <f t="shared" si="15"/>
        <v>92</v>
      </c>
      <c r="I69" s="50">
        <f t="shared" si="16"/>
        <v>76</v>
      </c>
      <c r="J69" s="53">
        <v>57</v>
      </c>
      <c r="K69" s="53">
        <v>0</v>
      </c>
      <c r="L69" s="53">
        <v>18</v>
      </c>
      <c r="M69" s="53">
        <v>1</v>
      </c>
      <c r="N69" s="51">
        <v>0</v>
      </c>
      <c r="O69" s="53">
        <v>0</v>
      </c>
      <c r="P69" s="53">
        <v>0</v>
      </c>
      <c r="Q69" s="53">
        <v>16</v>
      </c>
      <c r="R69" s="57">
        <f t="shared" si="11"/>
        <v>35</v>
      </c>
      <c r="S69" s="78">
        <f t="shared" si="5"/>
        <v>0.75</v>
      </c>
    </row>
    <row r="70" spans="1:19" s="27" customFormat="1" ht="16.5">
      <c r="A70" s="134"/>
      <c r="B70" s="134"/>
      <c r="C70" s="134"/>
      <c r="D70" s="134"/>
      <c r="E70" s="134"/>
      <c r="F70" s="59"/>
      <c r="G70" s="59"/>
      <c r="H70" s="59"/>
      <c r="I70" s="59"/>
      <c r="J70" s="59"/>
      <c r="K70" s="59"/>
      <c r="L70" s="59"/>
      <c r="M70" s="59"/>
      <c r="N70" s="135"/>
      <c r="O70" s="135"/>
      <c r="P70" s="135"/>
      <c r="Q70" s="135"/>
      <c r="R70" s="135"/>
      <c r="S70" s="135"/>
    </row>
    <row r="71" spans="1:19" s="67" customFormat="1" ht="16.5">
      <c r="A71" s="109"/>
      <c r="B71" s="109"/>
      <c r="C71" s="109"/>
      <c r="D71" s="109"/>
      <c r="E71" s="109"/>
      <c r="F71" s="66"/>
      <c r="G71" s="66"/>
      <c r="H71" s="66"/>
      <c r="I71" s="66"/>
      <c r="J71" s="66"/>
      <c r="K71" s="66"/>
      <c r="L71" s="66"/>
      <c r="M71" s="66"/>
      <c r="N71" s="133" t="str">
        <f>Sheet1!B8</f>
        <v>Thái Bình, ngày 04 tháng 05 năm 2017</v>
      </c>
      <c r="O71" s="133"/>
      <c r="P71" s="133"/>
      <c r="Q71" s="133"/>
      <c r="R71" s="133"/>
      <c r="S71" s="133"/>
    </row>
    <row r="72" spans="1:19" s="67" customFormat="1" ht="16.5" customHeight="1">
      <c r="A72" s="66"/>
      <c r="B72" s="66"/>
      <c r="C72" s="66"/>
      <c r="D72" s="66"/>
      <c r="E72" s="66"/>
      <c r="F72" s="66"/>
      <c r="G72" s="66"/>
      <c r="H72" s="66"/>
      <c r="I72" s="66"/>
      <c r="J72" s="66"/>
      <c r="K72" s="66"/>
      <c r="L72" s="66"/>
      <c r="M72" s="66"/>
      <c r="N72" s="110" t="str">
        <f>Sheet1!B9</f>
        <v>PHÓ CỤC TRƯỞNG</v>
      </c>
      <c r="O72" s="110"/>
      <c r="P72" s="110"/>
      <c r="Q72" s="110"/>
      <c r="R72" s="110"/>
      <c r="S72" s="110"/>
    </row>
    <row r="73" spans="1:19" s="70" customFormat="1" ht="19.5" customHeight="1">
      <c r="A73" s="68"/>
      <c r="B73" s="110" t="s">
        <v>3</v>
      </c>
      <c r="C73" s="110"/>
      <c r="D73" s="110"/>
      <c r="E73" s="110"/>
      <c r="F73" s="69"/>
      <c r="G73" s="69"/>
      <c r="H73" s="69"/>
      <c r="I73" s="69"/>
      <c r="J73" s="69"/>
      <c r="K73" s="69"/>
      <c r="L73" s="69"/>
      <c r="M73" s="69"/>
      <c r="N73" s="129" t="str">
        <f>Sheet1!B7</f>
        <v>KT. CỤC TRƯỞNG</v>
      </c>
      <c r="O73" s="129"/>
      <c r="P73" s="129"/>
      <c r="Q73" s="129"/>
      <c r="R73" s="129"/>
      <c r="S73" s="129"/>
    </row>
    <row r="74" spans="2:19" s="71" customFormat="1" ht="16.5">
      <c r="B74" s="110"/>
      <c r="C74" s="110"/>
      <c r="D74" s="110"/>
      <c r="E74" s="110"/>
      <c r="F74" s="72"/>
      <c r="G74" s="72"/>
      <c r="H74" s="72"/>
      <c r="I74" s="72"/>
      <c r="J74" s="72"/>
      <c r="K74" s="72"/>
      <c r="L74" s="72"/>
      <c r="M74" s="72"/>
      <c r="N74" s="129"/>
      <c r="O74" s="129"/>
      <c r="P74" s="129"/>
      <c r="Q74" s="129"/>
      <c r="R74" s="129"/>
      <c r="S74" s="129"/>
    </row>
    <row r="75" spans="2:19" s="71" customFormat="1" ht="16.5">
      <c r="B75" s="110"/>
      <c r="C75" s="110"/>
      <c r="D75" s="110"/>
      <c r="E75" s="110"/>
      <c r="F75" s="72"/>
      <c r="G75" s="72"/>
      <c r="H75" s="72"/>
      <c r="I75" s="72"/>
      <c r="J75" s="72"/>
      <c r="K75" s="72"/>
      <c r="L75" s="72"/>
      <c r="M75" s="72"/>
      <c r="N75" s="129"/>
      <c r="O75" s="129"/>
      <c r="P75" s="129"/>
      <c r="Q75" s="129"/>
      <c r="R75" s="129"/>
      <c r="S75" s="129"/>
    </row>
    <row r="76" spans="2:19" s="71" customFormat="1" ht="16.5">
      <c r="B76" s="110"/>
      <c r="C76" s="110"/>
      <c r="D76" s="110"/>
      <c r="E76" s="110"/>
      <c r="F76" s="72"/>
      <c r="G76" s="72"/>
      <c r="H76" s="72"/>
      <c r="I76" s="72"/>
      <c r="J76" s="72"/>
      <c r="K76" s="72"/>
      <c r="L76" s="72"/>
      <c r="M76" s="72"/>
      <c r="N76" s="129"/>
      <c r="O76" s="129"/>
      <c r="P76" s="129"/>
      <c r="Q76" s="129"/>
      <c r="R76" s="129"/>
      <c r="S76" s="129"/>
    </row>
    <row r="77" spans="1:19" s="71" customFormat="1" ht="15.75" customHeight="1">
      <c r="A77" s="73"/>
      <c r="B77" s="110"/>
      <c r="C77" s="110"/>
      <c r="D77" s="110"/>
      <c r="E77" s="110"/>
      <c r="F77" s="73"/>
      <c r="G77" s="73"/>
      <c r="H77" s="73"/>
      <c r="I77" s="73"/>
      <c r="J77" s="73"/>
      <c r="K77" s="73"/>
      <c r="L77" s="73"/>
      <c r="M77" s="73"/>
      <c r="N77" s="129"/>
      <c r="O77" s="129"/>
      <c r="P77" s="129"/>
      <c r="Q77" s="129"/>
      <c r="R77" s="129"/>
      <c r="S77" s="129"/>
    </row>
    <row r="78" spans="1:19" s="71" customFormat="1" ht="16.5">
      <c r="A78" s="73"/>
      <c r="B78" s="110" t="str">
        <f>Sheet1!B5</f>
        <v>Hà Thành</v>
      </c>
      <c r="C78" s="110"/>
      <c r="D78" s="110"/>
      <c r="E78" s="110"/>
      <c r="F78" s="73"/>
      <c r="G78" s="73"/>
      <c r="H78" s="73"/>
      <c r="I78" s="73"/>
      <c r="J78" s="73"/>
      <c r="K78" s="73"/>
      <c r="L78" s="73"/>
      <c r="M78" s="73"/>
      <c r="N78" s="129" t="str">
        <f>Sheet1!B6</f>
        <v>Nguyễn Thái Bình</v>
      </c>
      <c r="O78" s="129"/>
      <c r="P78" s="129"/>
      <c r="Q78" s="129"/>
      <c r="R78" s="129"/>
      <c r="S78" s="129"/>
    </row>
    <row r="79" spans="1:16" ht="15.75" customHeight="1">
      <c r="A79" s="36"/>
      <c r="B79" s="36"/>
      <c r="C79" s="36"/>
      <c r="D79" s="36"/>
      <c r="E79" s="36"/>
      <c r="F79" s="36"/>
      <c r="G79" s="36"/>
      <c r="H79" s="36"/>
      <c r="I79" s="36"/>
      <c r="J79" s="36"/>
      <c r="K79" s="36"/>
      <c r="L79" s="36"/>
      <c r="M79" s="36"/>
      <c r="N79" s="36"/>
      <c r="O79" s="36"/>
      <c r="P79" s="36"/>
    </row>
    <row r="80" spans="1:16" ht="15.75">
      <c r="A80" s="36"/>
      <c r="B80" s="36"/>
      <c r="C80" s="36"/>
      <c r="D80" s="36"/>
      <c r="E80" s="36"/>
      <c r="F80" s="36"/>
      <c r="G80" s="36"/>
      <c r="H80" s="36"/>
      <c r="I80" s="36"/>
      <c r="J80" s="36"/>
      <c r="K80" s="36"/>
      <c r="L80" s="36"/>
      <c r="M80" s="36"/>
      <c r="N80" s="36"/>
      <c r="O80" s="36"/>
      <c r="P80" s="36"/>
    </row>
    <row r="81" spans="2:19" ht="16.5">
      <c r="B81" s="137"/>
      <c r="C81" s="137"/>
      <c r="D81" s="137"/>
      <c r="E81" s="137"/>
      <c r="N81" s="136"/>
      <c r="O81" s="136"/>
      <c r="P81" s="136"/>
      <c r="Q81" s="136"/>
      <c r="R81" s="136"/>
      <c r="S81" s="136"/>
    </row>
    <row r="82" spans="14:19" ht="16.5">
      <c r="N82" s="136"/>
      <c r="O82" s="136"/>
      <c r="P82" s="136"/>
      <c r="Q82" s="136"/>
      <c r="R82" s="136"/>
      <c r="S82" s="136"/>
    </row>
  </sheetData>
  <sheetProtection/>
  <mergeCells count="52">
    <mergeCell ref="N82:S82"/>
    <mergeCell ref="B81:E81"/>
    <mergeCell ref="N81:S81"/>
    <mergeCell ref="N75:S75"/>
    <mergeCell ref="B76:E76"/>
    <mergeCell ref="N76:S76"/>
    <mergeCell ref="B77:E77"/>
    <mergeCell ref="N77:S77"/>
    <mergeCell ref="A11:B11"/>
    <mergeCell ref="J9:J10"/>
    <mergeCell ref="A12:B12"/>
    <mergeCell ref="A6:B10"/>
    <mergeCell ref="D9:D10"/>
    <mergeCell ref="D7:E8"/>
    <mergeCell ref="H7:H10"/>
    <mergeCell ref="I8:I10"/>
    <mergeCell ref="J8:P8"/>
    <mergeCell ref="C6:E6"/>
    <mergeCell ref="S6:S10"/>
    <mergeCell ref="Q7:Q10"/>
    <mergeCell ref="A3:D3"/>
    <mergeCell ref="O9:O10"/>
    <mergeCell ref="L9:L10"/>
    <mergeCell ref="N9:N10"/>
    <mergeCell ref="P9:P10"/>
    <mergeCell ref="I7:P7"/>
    <mergeCell ref="K9:K10"/>
    <mergeCell ref="A2:D2"/>
    <mergeCell ref="P2:S2"/>
    <mergeCell ref="N71:S71"/>
    <mergeCell ref="A70:E70"/>
    <mergeCell ref="C7:C10"/>
    <mergeCell ref="N70:S70"/>
    <mergeCell ref="P4:S4"/>
    <mergeCell ref="M9:M10"/>
    <mergeCell ref="E9:E10"/>
    <mergeCell ref="R6:R10"/>
    <mergeCell ref="E1:O1"/>
    <mergeCell ref="E2:O2"/>
    <mergeCell ref="E3:O3"/>
    <mergeCell ref="F6:F10"/>
    <mergeCell ref="G6:G10"/>
    <mergeCell ref="H6:Q6"/>
    <mergeCell ref="A71:E71"/>
    <mergeCell ref="B78:E78"/>
    <mergeCell ref="N72:S72"/>
    <mergeCell ref="N73:S73"/>
    <mergeCell ref="N78:S78"/>
    <mergeCell ref="B74:E74"/>
    <mergeCell ref="N74:S74"/>
    <mergeCell ref="B75:E75"/>
    <mergeCell ref="B73:E73"/>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2018-05-04T09:31:37Z</cp:lastPrinted>
  <dcterms:created xsi:type="dcterms:W3CDTF">2004-03-07T02:36:29Z</dcterms:created>
  <dcterms:modified xsi:type="dcterms:W3CDTF">2018-05-04T10:02:40Z</dcterms:modified>
  <cp:category/>
  <cp:version/>
  <cp:contentType/>
  <cp:contentStatus/>
</cp:coreProperties>
</file>